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4ca296bb8c73fa/Documents/PTSA - IHS/"/>
    </mc:Choice>
  </mc:AlternateContent>
  <xr:revisionPtr revIDLastSave="0" documentId="8_{B7C9DE54-4AC3-4202-A37C-BC0C3C957283}" xr6:coauthVersionLast="41" xr6:coauthVersionMax="41" xr10:uidLastSave="{00000000-0000-0000-0000-000000000000}"/>
  <bookViews>
    <workbookView xWindow="690" yWindow="690" windowWidth="19620" windowHeight="12900" xr2:uid="{00000000-000D-0000-FFFF-FFFF00000000}"/>
  </bookViews>
  <sheets>
    <sheet name="2019 preliminary budget" sheetId="1" r:id="rId1"/>
  </sheets>
  <definedNames>
    <definedName name="_xlnm.Print_Area" localSheetId="0">'2019 preliminary budget'!$A$4:$O$118</definedName>
    <definedName name="_xlnm.Print_Titles" localSheetId="0">'2019 preliminary budget'!$6:$7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1" l="1"/>
  <c r="N40" i="1"/>
  <c r="N33" i="1"/>
  <c r="H59" i="1"/>
  <c r="N59" i="1"/>
  <c r="N25" i="1"/>
  <c r="N116" i="1"/>
  <c r="N98" i="1"/>
  <c r="N87" i="1"/>
  <c r="N78" i="1"/>
  <c r="N70" i="1"/>
  <c r="N15" i="1"/>
  <c r="N51" i="1"/>
  <c r="N118" i="1"/>
  <c r="H116" i="1"/>
  <c r="H98" i="1"/>
  <c r="H87" i="1"/>
  <c r="H78" i="1"/>
  <c r="H70" i="1"/>
  <c r="H40" i="1"/>
  <c r="H25" i="1"/>
  <c r="H15" i="1"/>
  <c r="H33" i="1"/>
  <c r="H51" i="1"/>
  <c r="H118" i="1"/>
  <c r="B59" i="1"/>
  <c r="D59" i="1"/>
  <c r="F59" i="1"/>
  <c r="J59" i="1"/>
  <c r="B51" i="1"/>
  <c r="D51" i="1"/>
  <c r="F51" i="1"/>
  <c r="J51" i="1"/>
  <c r="J106" i="1"/>
  <c r="J116" i="1"/>
  <c r="F116" i="1"/>
  <c r="D116" i="1"/>
  <c r="B116" i="1"/>
  <c r="J98" i="1"/>
  <c r="F98" i="1"/>
  <c r="D98" i="1"/>
  <c r="B98" i="1"/>
  <c r="J87" i="1"/>
  <c r="F87" i="1"/>
  <c r="D87" i="1"/>
  <c r="B87" i="1"/>
  <c r="J78" i="1"/>
  <c r="F78" i="1"/>
  <c r="D78" i="1"/>
  <c r="B78" i="1"/>
  <c r="J40" i="1"/>
  <c r="F40" i="1"/>
  <c r="D40" i="1"/>
  <c r="J70" i="1"/>
  <c r="F70" i="1"/>
  <c r="D70" i="1"/>
  <c r="B70" i="1"/>
  <c r="B40" i="1"/>
  <c r="J25" i="1"/>
  <c r="F25" i="1"/>
  <c r="D25" i="1"/>
  <c r="B25" i="1"/>
  <c r="J15" i="1"/>
  <c r="F15" i="1"/>
  <c r="D15" i="1"/>
  <c r="B15" i="1"/>
  <c r="J33" i="1"/>
  <c r="J118" i="1"/>
  <c r="F33" i="1"/>
  <c r="F118" i="1"/>
  <c r="D33" i="1"/>
  <c r="D118" i="1"/>
  <c r="B33" i="1"/>
  <c r="B118" i="1"/>
  <c r="L118" i="1"/>
  <c r="D127" i="1"/>
  <c r="D128" i="1"/>
  <c r="D129" i="1"/>
</calcChain>
</file>

<file path=xl/sharedStrings.xml><?xml version="1.0" encoding="utf-8"?>
<sst xmlns="http://schemas.openxmlformats.org/spreadsheetml/2006/main" count="329" uniqueCount="110">
  <si>
    <t>Issaquah High PTSA</t>
  </si>
  <si>
    <t>A Membership/General Funds</t>
  </si>
  <si>
    <t>Income</t>
  </si>
  <si>
    <t>Expenses</t>
  </si>
  <si>
    <t>Year to Date</t>
  </si>
  <si>
    <t>More/-Less</t>
  </si>
  <si>
    <t>Anticipated</t>
  </si>
  <si>
    <t>Membership- $25/person or family</t>
  </si>
  <si>
    <t>State/National PTA  $8/person</t>
  </si>
  <si>
    <t>-</t>
  </si>
  <si>
    <t>Pass the Hat Donations</t>
  </si>
  <si>
    <t>Corporate Matching</t>
  </si>
  <si>
    <t>Corporate Rebates/Amazon Smile</t>
  </si>
  <si>
    <t xml:space="preserve"> Salmon Days Parking</t>
  </si>
  <si>
    <t>Total</t>
  </si>
  <si>
    <t>B Grants/Support</t>
  </si>
  <si>
    <t>Grant Committee Expenses</t>
  </si>
  <si>
    <t xml:space="preserve"> Student Academic Fund</t>
  </si>
  <si>
    <t>Teacher Classroom Fund ($100FTE)</t>
  </si>
  <si>
    <t>Shakespeare Grant</t>
  </si>
  <si>
    <t>Student Snacks Fund</t>
  </si>
  <si>
    <t>C Events</t>
  </si>
  <si>
    <t>New to IHS Night</t>
  </si>
  <si>
    <t>Picture Day Lunch</t>
  </si>
  <si>
    <t>Textbook Checkout</t>
  </si>
  <si>
    <t>5K Runs (2)</t>
  </si>
  <si>
    <t>Ask a Counselor Night</t>
  </si>
  <si>
    <t xml:space="preserve">8th Grade Events </t>
  </si>
  <si>
    <t>D Senior Events</t>
  </si>
  <si>
    <t xml:space="preserve"> All Night Grad Party</t>
  </si>
  <si>
    <t xml:space="preserve"> All Night Party Donations</t>
  </si>
  <si>
    <t>Senior Farewell</t>
  </si>
  <si>
    <t>Senior Breakfast</t>
  </si>
  <si>
    <t>Angel Carryover 2017-2018</t>
  </si>
  <si>
    <t>Angel Supplies</t>
  </si>
  <si>
    <t xml:space="preserve">Be True Campaign </t>
  </si>
  <si>
    <t>Healthy Student Support</t>
  </si>
  <si>
    <t>New Family Ambassadors</t>
  </si>
  <si>
    <t>Parent Education Expenses</t>
  </si>
  <si>
    <t>Reflections Expenses</t>
  </si>
  <si>
    <t>Senior Scholarships</t>
  </si>
  <si>
    <t>Staff Appreciation Week</t>
  </si>
  <si>
    <t xml:space="preserve">Staff Lunches </t>
  </si>
  <si>
    <t>Staff Meeting Snacks</t>
  </si>
  <si>
    <t>GM Meeting Snacks</t>
  </si>
  <si>
    <t>Senior Awards Breakfast</t>
  </si>
  <si>
    <t>Student Recognition Breakfast</t>
  </si>
  <si>
    <t>Other Hospitality Expenses</t>
  </si>
  <si>
    <t>Staff Bios</t>
  </si>
  <si>
    <t>Communications Expenses</t>
  </si>
  <si>
    <t>Renew domain in 2018-2019 - $150</t>
  </si>
  <si>
    <t>Legislative Assembly/Committee</t>
  </si>
  <si>
    <t>Workshops/Convention</t>
  </si>
  <si>
    <t>Volunteer Appreciation</t>
  </si>
  <si>
    <t>Golden Acorn/Advocate Award</t>
  </si>
  <si>
    <t>Outstanding Educator Award</t>
  </si>
  <si>
    <t>Best Practices Expense</t>
  </si>
  <si>
    <t>Issaquah Schools Foundation</t>
  </si>
  <si>
    <t>ISF Luncheon/Breakfast</t>
  </si>
  <si>
    <t>ISF Mailings</t>
  </si>
  <si>
    <t xml:space="preserve">Volunteers Issaquah Schools </t>
  </si>
  <si>
    <t>VIS Mailings</t>
  </si>
  <si>
    <t>Echo Glen Program Support</t>
  </si>
  <si>
    <t xml:space="preserve">Academy for Comm Transition </t>
  </si>
  <si>
    <t>Issaquah  Food Bank</t>
  </si>
  <si>
    <t>Administrative Supplies</t>
  </si>
  <si>
    <t>AIM Insurance</t>
  </si>
  <si>
    <t>Annual Treasurer Software Fee</t>
  </si>
  <si>
    <t>Bank Fees</t>
  </si>
  <si>
    <t>Council Dues/Survey Monkey</t>
  </si>
  <si>
    <t>Council Parent Ed Fee</t>
  </si>
  <si>
    <t>Credit Card Fees</t>
  </si>
  <si>
    <t>Facility Fees</t>
  </si>
  <si>
    <t>Interest Income</t>
  </si>
  <si>
    <t>Membership Expense Fund</t>
  </si>
  <si>
    <t>Other Treasurer Expenses</t>
  </si>
  <si>
    <t>Post Office Box</t>
  </si>
  <si>
    <t>President's Fund</t>
  </si>
  <si>
    <t>State Reporting Fees</t>
  </si>
  <si>
    <t>Grand Total</t>
  </si>
  <si>
    <t>07/01/2018 Balance</t>
  </si>
  <si>
    <t>06/30/2019 Balance</t>
  </si>
  <si>
    <t xml:space="preserve"> </t>
  </si>
  <si>
    <t>less:  anticipated expenses above</t>
  </si>
  <si>
    <t>cash on hand (checking &amp; savings)</t>
  </si>
  <si>
    <t>Proposed</t>
  </si>
  <si>
    <t>c</t>
  </si>
  <si>
    <t>est cash at 6/30/19</t>
  </si>
  <si>
    <t>F Programs</t>
  </si>
  <si>
    <t>G Hospitality</t>
  </si>
  <si>
    <t>H Communications</t>
  </si>
  <si>
    <t>I Advocacy/Training/Recognition</t>
  </si>
  <si>
    <t>J Partnerships</t>
  </si>
  <si>
    <t>K Administrative</t>
  </si>
  <si>
    <t>Online Student Dir &amp; PTA Upload</t>
  </si>
  <si>
    <t>Our School Pages</t>
  </si>
  <si>
    <t>Actual</t>
  </si>
  <si>
    <t>18/19 Net Budget</t>
  </si>
  <si>
    <t>Comments</t>
  </si>
  <si>
    <t>19/20 Net Budget</t>
  </si>
  <si>
    <t>Grants</t>
  </si>
  <si>
    <t>College &amp; Career Center IHS</t>
  </si>
  <si>
    <t>E Outreach</t>
  </si>
  <si>
    <t>Community Service Honor Cords</t>
  </si>
  <si>
    <t>Community Service Fair</t>
  </si>
  <si>
    <t>FACE</t>
  </si>
  <si>
    <t>ACT/SAT Test Prep</t>
  </si>
  <si>
    <t>Post High School Planning</t>
  </si>
  <si>
    <t>Tax Preparation Fees</t>
  </si>
  <si>
    <t>ISSAQUAH HIGH PTSA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</si>
</sst>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4" fontId="0" fillId="0" borderId="0" xfId="0" applyNumberFormat="1"/>
    <xf numFmtId="14" fontId="0" fillId="0" borderId="0" xfId="0" applyNumberFormat="1"/>
    <xf numFmtId="4" fontId="0" fillId="0" borderId="10" xfId="0" applyNumberFormat="1" applyBorder="1"/>
    <xf numFmtId="0" fontId="16" fillId="0" borderId="0" xfId="0" applyFont="1" applyAlignment="1">
      <alignment horizontal="center"/>
    </xf>
    <xf numFmtId="0" fontId="18" fillId="0" borderId="0" xfId="0" applyFont="1"/>
    <xf numFmtId="0" fontId="16" fillId="0" borderId="0" xfId="0" applyFont="1"/>
    <xf numFmtId="0" fontId="19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43" fontId="0" fillId="0" borderId="0" xfId="42" applyFont="1"/>
    <xf numFmtId="43" fontId="0" fillId="0" borderId="11" xfId="42" applyFont="1" applyBorder="1"/>
    <xf numFmtId="43" fontId="0" fillId="0" borderId="10" xfId="42" applyFont="1" applyBorder="1"/>
    <xf numFmtId="43" fontId="18" fillId="0" borderId="0" xfId="42" applyFont="1"/>
    <xf numFmtId="43" fontId="0" fillId="0" borderId="0" xfId="42" applyFont="1" applyBorder="1"/>
    <xf numFmtId="43" fontId="0" fillId="0" borderId="0" xfId="42" applyFont="1" applyAlignment="1">
      <alignment wrapText="1"/>
    </xf>
    <xf numFmtId="43" fontId="0" fillId="0" borderId="0" xfId="0" applyNumberFormat="1"/>
    <xf numFmtId="43" fontId="0" fillId="0" borderId="0" xfId="42" applyFont="1" applyAlignment="1"/>
    <xf numFmtId="43" fontId="0" fillId="33" borderId="11" xfId="42" applyFont="1" applyFill="1" applyBorder="1"/>
    <xf numFmtId="0" fontId="0" fillId="0" borderId="0" xfId="0" applyFill="1"/>
    <xf numFmtId="0" fontId="18" fillId="0" borderId="0" xfId="0" applyFont="1" applyFill="1"/>
    <xf numFmtId="0" fontId="14" fillId="0" borderId="0" xfId="0" applyFont="1" applyFill="1"/>
    <xf numFmtId="0" fontId="16" fillId="0" borderId="11" xfId="0" applyFont="1" applyBorder="1" applyAlignment="1">
      <alignment horizontal="left"/>
    </xf>
    <xf numFmtId="0" fontId="14" fillId="0" borderId="0" xfId="0" applyFont="1"/>
    <xf numFmtId="43" fontId="0" fillId="0" borderId="0" xfId="42" applyFont="1" applyAlignment="1">
      <alignment horizontal="right"/>
    </xf>
    <xf numFmtId="43" fontId="0" fillId="0" borderId="11" xfId="42" applyFont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6"/>
  <sheetViews>
    <sheetView tabSelected="1" topLeftCell="A4" zoomScaleNormal="100" workbookViewId="0">
      <selection activeCell="A4" sqref="A4:N4"/>
    </sheetView>
  </sheetViews>
  <sheetFormatPr defaultRowHeight="15" x14ac:dyDescent="0.25"/>
  <cols>
    <col min="1" max="1" width="32.42578125" bestFit="1" customWidth="1"/>
    <col min="2" max="2" width="17.42578125" hidden="1" customWidth="1"/>
    <col min="3" max="3" width="1.5703125" hidden="1" customWidth="1"/>
    <col min="4" max="4" width="14.140625" hidden="1" customWidth="1"/>
    <col min="5" max="5" width="1.28515625" hidden="1" customWidth="1"/>
    <col min="6" max="6" width="14.7109375" hidden="1" customWidth="1"/>
    <col min="7" max="7" width="1.140625" customWidth="1"/>
    <col min="8" max="8" width="15.5703125" hidden="1" customWidth="1"/>
    <col min="9" max="9" width="1.42578125" hidden="1" customWidth="1"/>
    <col min="10" max="10" width="16.28515625" hidden="1" customWidth="1"/>
    <col min="11" max="11" width="0.7109375" hidden="1" customWidth="1"/>
    <col min="12" max="12" width="11.28515625" hidden="1" customWidth="1"/>
    <col min="13" max="13" width="2" hidden="1" customWidth="1"/>
    <col min="14" max="14" width="17.7109375" bestFit="1" customWidth="1"/>
    <col min="15" max="15" width="3.42578125" hidden="1" customWidth="1"/>
    <col min="16" max="16" width="42.5703125" hidden="1" customWidth="1"/>
    <col min="19" max="19" width="10.5703125" bestFit="1" customWidth="1"/>
  </cols>
  <sheetData>
    <row r="1" spans="1:16" ht="15" hidden="1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" hidden="1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6.5" hidden="1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6.5" customHeight="1" x14ac:dyDescent="0.25">
      <c r="A4" s="27" t="s">
        <v>109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6"/>
      <c r="P4" s="26"/>
    </row>
    <row r="5" spans="1:16" ht="16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B6" s="4"/>
      <c r="C6" s="4"/>
      <c r="D6" s="4"/>
      <c r="E6" s="4"/>
      <c r="F6" s="4"/>
      <c r="G6" s="4"/>
      <c r="H6" s="4" t="s">
        <v>96</v>
      </c>
      <c r="I6" s="4"/>
      <c r="J6" s="4"/>
      <c r="K6" s="4"/>
      <c r="L6" s="4" t="s">
        <v>6</v>
      </c>
      <c r="N6" s="8" t="s">
        <v>85</v>
      </c>
    </row>
    <row r="7" spans="1:16" x14ac:dyDescent="0.25">
      <c r="B7" s="7" t="s">
        <v>2</v>
      </c>
      <c r="C7" s="4"/>
      <c r="D7" s="7" t="s">
        <v>3</v>
      </c>
      <c r="E7" s="4"/>
      <c r="F7" s="7" t="s">
        <v>4</v>
      </c>
      <c r="G7" s="4"/>
      <c r="H7" s="7" t="s">
        <v>97</v>
      </c>
      <c r="I7" s="4"/>
      <c r="J7" s="7" t="s">
        <v>5</v>
      </c>
      <c r="K7" s="4"/>
      <c r="L7" s="7" t="s">
        <v>3</v>
      </c>
      <c r="N7" s="9" t="s">
        <v>99</v>
      </c>
      <c r="P7" s="22" t="s">
        <v>98</v>
      </c>
    </row>
    <row r="8" spans="1:16" x14ac:dyDescent="0.25">
      <c r="A8" s="5" t="s">
        <v>1</v>
      </c>
      <c r="N8" s="10"/>
    </row>
    <row r="9" spans="1:16" x14ac:dyDescent="0.25">
      <c r="A9" t="s">
        <v>7</v>
      </c>
      <c r="B9" s="10">
        <v>15600</v>
      </c>
      <c r="C9" s="10"/>
      <c r="D9" s="10">
        <v>25</v>
      </c>
      <c r="E9" s="10"/>
      <c r="F9" s="10">
        <v>15575</v>
      </c>
      <c r="G9" s="10"/>
      <c r="H9" s="10">
        <v>17400</v>
      </c>
      <c r="I9" s="1"/>
      <c r="J9" s="10">
        <v>-1825</v>
      </c>
      <c r="N9" s="10">
        <v>17400</v>
      </c>
    </row>
    <row r="10" spans="1:16" x14ac:dyDescent="0.25">
      <c r="A10" t="s">
        <v>8</v>
      </c>
      <c r="B10" s="10" t="s">
        <v>9</v>
      </c>
      <c r="C10" s="10"/>
      <c r="D10" s="10">
        <v>9964</v>
      </c>
      <c r="E10" s="10"/>
      <c r="F10" s="10">
        <v>-9964</v>
      </c>
      <c r="G10" s="10"/>
      <c r="H10" s="10">
        <v>-11300</v>
      </c>
      <c r="I10" s="1"/>
      <c r="J10" s="10">
        <v>1336</v>
      </c>
      <c r="N10" s="10">
        <v>-11300</v>
      </c>
    </row>
    <row r="11" spans="1:16" x14ac:dyDescent="0.25">
      <c r="A11" t="s">
        <v>10</v>
      </c>
      <c r="B11" s="10">
        <v>29265</v>
      </c>
      <c r="C11" s="10"/>
      <c r="D11" s="10">
        <v>100</v>
      </c>
      <c r="E11" s="10"/>
      <c r="F11" s="10">
        <v>29165</v>
      </c>
      <c r="G11" s="10"/>
      <c r="H11" s="10">
        <v>25000</v>
      </c>
      <c r="I11" s="1"/>
      <c r="J11" s="10">
        <v>4165</v>
      </c>
      <c r="N11" s="10">
        <v>30000</v>
      </c>
      <c r="O11" t="s">
        <v>86</v>
      </c>
    </row>
    <row r="12" spans="1:16" x14ac:dyDescent="0.25">
      <c r="A12" t="s">
        <v>11</v>
      </c>
      <c r="B12" s="10">
        <v>6063.26</v>
      </c>
      <c r="C12" s="10"/>
      <c r="D12" s="10" t="s">
        <v>9</v>
      </c>
      <c r="E12" s="10"/>
      <c r="F12" s="10">
        <v>6063.26</v>
      </c>
      <c r="G12" s="10"/>
      <c r="H12" s="10">
        <v>4000</v>
      </c>
      <c r="I12" s="1"/>
      <c r="J12" s="10">
        <v>2063.2600000000002</v>
      </c>
      <c r="N12" s="10">
        <v>4000</v>
      </c>
    </row>
    <row r="13" spans="1:16" x14ac:dyDescent="0.25">
      <c r="A13" t="s">
        <v>12</v>
      </c>
      <c r="B13" s="10">
        <v>298.12</v>
      </c>
      <c r="C13" s="10"/>
      <c r="D13" s="10" t="s">
        <v>9</v>
      </c>
      <c r="E13" s="10"/>
      <c r="F13" s="10">
        <v>298.12</v>
      </c>
      <c r="G13" s="10"/>
      <c r="H13" s="10">
        <v>45</v>
      </c>
      <c r="J13" s="10">
        <v>253.12</v>
      </c>
      <c r="N13" s="10">
        <v>45</v>
      </c>
    </row>
    <row r="14" spans="1:16" x14ac:dyDescent="0.25">
      <c r="A14" t="s">
        <v>13</v>
      </c>
      <c r="B14" s="11">
        <v>407.31</v>
      </c>
      <c r="C14" s="10"/>
      <c r="D14" s="11" t="s">
        <v>9</v>
      </c>
      <c r="E14" s="10"/>
      <c r="F14" s="11">
        <v>407.31</v>
      </c>
      <c r="G14" s="10"/>
      <c r="H14" s="11">
        <v>500</v>
      </c>
      <c r="J14" s="11">
        <v>-92.69</v>
      </c>
      <c r="N14" s="11">
        <v>500</v>
      </c>
    </row>
    <row r="15" spans="1:16" x14ac:dyDescent="0.25">
      <c r="A15" t="s">
        <v>14</v>
      </c>
      <c r="B15" s="10">
        <f>SUM(B9:B14)</f>
        <v>51633.69</v>
      </c>
      <c r="C15" s="10"/>
      <c r="D15" s="10">
        <f>SUM(D9:D14)</f>
        <v>10089</v>
      </c>
      <c r="E15" s="10"/>
      <c r="F15" s="10">
        <f>SUM(F9:F14)</f>
        <v>41544.69</v>
      </c>
      <c r="G15" s="10"/>
      <c r="H15" s="10">
        <f>SUM(H9:H14)</f>
        <v>35645</v>
      </c>
      <c r="I15" s="1"/>
      <c r="J15" s="10">
        <f>SUM(J9:J14)</f>
        <v>5899.6900000000005</v>
      </c>
      <c r="L15">
        <v>0</v>
      </c>
      <c r="N15" s="10">
        <f>SUM(N9:N14)</f>
        <v>40645</v>
      </c>
    </row>
    <row r="16" spans="1:16" x14ac:dyDescent="0.25">
      <c r="B16" s="10"/>
      <c r="C16" s="10"/>
      <c r="D16" s="10"/>
      <c r="E16" s="10"/>
      <c r="F16" s="10"/>
      <c r="G16" s="10"/>
      <c r="H16" s="10"/>
      <c r="J16" s="10"/>
      <c r="N16" s="10"/>
    </row>
    <row r="17" spans="1:16" x14ac:dyDescent="0.25">
      <c r="A17" s="5" t="s">
        <v>15</v>
      </c>
      <c r="B17" s="10"/>
      <c r="C17" s="10"/>
      <c r="D17" s="10"/>
      <c r="E17" s="10"/>
      <c r="F17" s="10"/>
      <c r="G17" s="10"/>
      <c r="H17" s="10"/>
      <c r="J17" s="10"/>
      <c r="N17" s="10"/>
    </row>
    <row r="18" spans="1:16" x14ac:dyDescent="0.25">
      <c r="A18" t="s">
        <v>100</v>
      </c>
      <c r="B18" s="10" t="s">
        <v>9</v>
      </c>
      <c r="C18" s="10"/>
      <c r="D18" s="10">
        <v>2453.44</v>
      </c>
      <c r="E18" s="10"/>
      <c r="F18" s="10">
        <v>-2453.44</v>
      </c>
      <c r="G18" s="10"/>
      <c r="H18" s="10">
        <v>-10000</v>
      </c>
      <c r="I18" s="1"/>
      <c r="J18" s="10">
        <v>7546.56</v>
      </c>
      <c r="L18" s="1">
        <v>7600</v>
      </c>
      <c r="N18" s="10">
        <v>-10000</v>
      </c>
      <c r="P18" s="23"/>
    </row>
    <row r="19" spans="1:16" x14ac:dyDescent="0.25">
      <c r="A19" t="s">
        <v>16</v>
      </c>
      <c r="B19" s="10" t="s">
        <v>9</v>
      </c>
      <c r="C19" s="10"/>
      <c r="D19" s="10" t="s">
        <v>9</v>
      </c>
      <c r="E19" s="10"/>
      <c r="F19" s="10" t="s">
        <v>9</v>
      </c>
      <c r="G19" s="10"/>
      <c r="H19" s="10">
        <v>-150</v>
      </c>
      <c r="J19" s="10">
        <v>150</v>
      </c>
      <c r="L19">
        <v>150</v>
      </c>
      <c r="N19" s="10">
        <v>-150</v>
      </c>
    </row>
    <row r="20" spans="1:16" x14ac:dyDescent="0.25">
      <c r="A20" t="s">
        <v>17</v>
      </c>
      <c r="B20" s="10" t="s">
        <v>9</v>
      </c>
      <c r="C20" s="10"/>
      <c r="D20" s="10">
        <v>500</v>
      </c>
      <c r="E20" s="10"/>
      <c r="F20" s="10">
        <v>-500</v>
      </c>
      <c r="G20" s="10"/>
      <c r="H20" s="10">
        <v>-500</v>
      </c>
      <c r="J20" s="10" t="s">
        <v>9</v>
      </c>
      <c r="N20" s="10">
        <v>-3000</v>
      </c>
      <c r="O20" t="s">
        <v>86</v>
      </c>
    </row>
    <row r="21" spans="1:16" x14ac:dyDescent="0.25">
      <c r="A21" t="s">
        <v>18</v>
      </c>
      <c r="B21" s="10" t="s">
        <v>9</v>
      </c>
      <c r="C21" s="10"/>
      <c r="D21" s="10">
        <v>3500</v>
      </c>
      <c r="E21" s="10"/>
      <c r="F21" s="10">
        <v>-3500</v>
      </c>
      <c r="G21" s="10"/>
      <c r="H21" s="10">
        <v>-3500</v>
      </c>
      <c r="I21" s="1"/>
      <c r="J21" s="10" t="s">
        <v>9</v>
      </c>
      <c r="N21" s="10">
        <f>-3500*1.1</f>
        <v>-3850.0000000000005</v>
      </c>
      <c r="O21" t="s">
        <v>86</v>
      </c>
    </row>
    <row r="22" spans="1:16" x14ac:dyDescent="0.25">
      <c r="A22" t="s">
        <v>19</v>
      </c>
      <c r="B22" s="10" t="s">
        <v>9</v>
      </c>
      <c r="C22" s="10"/>
      <c r="D22" s="10" t="s">
        <v>9</v>
      </c>
      <c r="E22" s="10"/>
      <c r="F22" s="10" t="s">
        <v>9</v>
      </c>
      <c r="G22" s="10"/>
      <c r="H22" s="10">
        <v>-1500</v>
      </c>
      <c r="I22" s="1"/>
      <c r="J22" s="10">
        <v>1500</v>
      </c>
      <c r="L22">
        <v>1500</v>
      </c>
      <c r="N22" s="17">
        <v>0</v>
      </c>
      <c r="O22" t="s">
        <v>86</v>
      </c>
    </row>
    <row r="23" spans="1:16" x14ac:dyDescent="0.25">
      <c r="A23" t="s">
        <v>101</v>
      </c>
      <c r="B23" s="10" t="s">
        <v>9</v>
      </c>
      <c r="C23" s="10"/>
      <c r="D23" s="10">
        <v>1274.78</v>
      </c>
      <c r="E23" s="10"/>
      <c r="F23" s="10">
        <v>-1274.78</v>
      </c>
      <c r="G23" s="10"/>
      <c r="H23" s="10">
        <v>-2000</v>
      </c>
      <c r="I23" s="1"/>
      <c r="J23" s="10">
        <v>725.22</v>
      </c>
      <c r="L23">
        <v>725</v>
      </c>
      <c r="N23" s="10">
        <v>-2000</v>
      </c>
    </row>
    <row r="24" spans="1:16" x14ac:dyDescent="0.25">
      <c r="A24" t="s">
        <v>20</v>
      </c>
      <c r="B24" s="11" t="s">
        <v>9</v>
      </c>
      <c r="C24" s="10"/>
      <c r="D24" s="11">
        <v>603.44000000000005</v>
      </c>
      <c r="E24" s="10"/>
      <c r="F24" s="11">
        <v>-603.44000000000005</v>
      </c>
      <c r="G24" s="10"/>
      <c r="H24" s="11">
        <v>-1000</v>
      </c>
      <c r="J24" s="11">
        <v>396.56</v>
      </c>
      <c r="L24">
        <v>400</v>
      </c>
      <c r="N24" s="11">
        <v>-1000</v>
      </c>
    </row>
    <row r="25" spans="1:16" x14ac:dyDescent="0.25">
      <c r="A25" t="s">
        <v>14</v>
      </c>
      <c r="B25" s="10">
        <f>SUM(B18:B24)</f>
        <v>0</v>
      </c>
      <c r="C25" s="10"/>
      <c r="D25" s="10">
        <f>SUM(D18:D24)</f>
        <v>8331.66</v>
      </c>
      <c r="E25" s="10"/>
      <c r="F25" s="10">
        <f>SUM(F18:F24)</f>
        <v>-8331.66</v>
      </c>
      <c r="G25" s="10"/>
      <c r="H25" s="10">
        <f>SUM(H18:H24)</f>
        <v>-18650</v>
      </c>
      <c r="I25" s="1"/>
      <c r="J25" s="10">
        <f>SUM(J18:J24)</f>
        <v>10318.34</v>
      </c>
      <c r="N25" s="10">
        <f>SUM(N18:N24)</f>
        <v>-20000</v>
      </c>
    </row>
    <row r="26" spans="1:16" x14ac:dyDescent="0.25">
      <c r="B26" s="10"/>
      <c r="C26" s="10"/>
      <c r="D26" s="10"/>
      <c r="E26" s="10"/>
      <c r="F26" s="10"/>
      <c r="G26" s="10"/>
      <c r="H26" s="10"/>
      <c r="J26" s="10"/>
      <c r="N26" s="10"/>
    </row>
    <row r="27" spans="1:16" x14ac:dyDescent="0.25">
      <c r="A27" s="5" t="s">
        <v>21</v>
      </c>
      <c r="B27" s="10"/>
      <c r="C27" s="10"/>
      <c r="D27" s="10"/>
      <c r="E27" s="10"/>
      <c r="F27" s="10"/>
      <c r="G27" s="10"/>
      <c r="H27" s="10"/>
      <c r="J27" s="10"/>
      <c r="N27" s="10"/>
    </row>
    <row r="28" spans="1:16" x14ac:dyDescent="0.25">
      <c r="A28" t="s">
        <v>22</v>
      </c>
      <c r="B28" s="10" t="s">
        <v>9</v>
      </c>
      <c r="C28" s="10"/>
      <c r="D28" s="10">
        <v>99.88</v>
      </c>
      <c r="E28" s="10"/>
      <c r="F28" s="10">
        <v>-99.88</v>
      </c>
      <c r="G28" s="10"/>
      <c r="H28" s="10">
        <v>-100</v>
      </c>
      <c r="J28" s="10">
        <v>0.12</v>
      </c>
      <c r="N28" s="10">
        <v>-250</v>
      </c>
      <c r="O28" t="s">
        <v>86</v>
      </c>
    </row>
    <row r="29" spans="1:16" x14ac:dyDescent="0.25">
      <c r="A29" t="s">
        <v>23</v>
      </c>
      <c r="B29" s="10" t="s">
        <v>9</v>
      </c>
      <c r="C29" s="10"/>
      <c r="D29" s="10" t="s">
        <v>9</v>
      </c>
      <c r="E29" s="10"/>
      <c r="F29" s="10" t="s">
        <v>9</v>
      </c>
      <c r="G29" s="10"/>
      <c r="H29" s="10">
        <v>-350</v>
      </c>
      <c r="J29" s="10">
        <v>350</v>
      </c>
      <c r="N29" s="10">
        <v>-350</v>
      </c>
    </row>
    <row r="30" spans="1:16" x14ac:dyDescent="0.25">
      <c r="A30" t="s">
        <v>24</v>
      </c>
      <c r="B30" s="10" t="s">
        <v>9</v>
      </c>
      <c r="C30" s="10"/>
      <c r="D30" s="10">
        <v>136.18</v>
      </c>
      <c r="E30" s="10"/>
      <c r="F30" s="10">
        <v>-136.18</v>
      </c>
      <c r="G30" s="10"/>
      <c r="H30" s="10">
        <v>-250</v>
      </c>
      <c r="J30" s="10">
        <v>113.82</v>
      </c>
      <c r="N30" s="10">
        <v>-250</v>
      </c>
    </row>
    <row r="31" spans="1:16" x14ac:dyDescent="0.25">
      <c r="A31" t="s">
        <v>25</v>
      </c>
      <c r="B31" s="10" t="s">
        <v>9</v>
      </c>
      <c r="C31" s="10"/>
      <c r="D31" s="10">
        <v>251.45</v>
      </c>
      <c r="E31" s="10"/>
      <c r="F31" s="10">
        <v>-251.45</v>
      </c>
      <c r="G31" s="10"/>
      <c r="H31" s="10">
        <v>-900</v>
      </c>
      <c r="J31" s="10">
        <v>648.54999999999995</v>
      </c>
      <c r="L31">
        <v>250</v>
      </c>
      <c r="N31" s="10">
        <v>-500</v>
      </c>
      <c r="O31" t="s">
        <v>86</v>
      </c>
    </row>
    <row r="32" spans="1:16" x14ac:dyDescent="0.25">
      <c r="A32" t="s">
        <v>27</v>
      </c>
      <c r="B32" s="11" t="s">
        <v>9</v>
      </c>
      <c r="C32" s="10"/>
      <c r="D32" s="11" t="s">
        <v>9</v>
      </c>
      <c r="E32" s="10"/>
      <c r="F32" s="11" t="s">
        <v>9</v>
      </c>
      <c r="G32" s="10"/>
      <c r="H32" s="11">
        <v>-100</v>
      </c>
      <c r="J32" s="11">
        <v>100</v>
      </c>
      <c r="L32">
        <v>100</v>
      </c>
      <c r="N32" s="11">
        <v>-100</v>
      </c>
    </row>
    <row r="33" spans="1:16" x14ac:dyDescent="0.25">
      <c r="A33" t="s">
        <v>14</v>
      </c>
      <c r="B33" s="10">
        <f>SUM(B28:B32)</f>
        <v>0</v>
      </c>
      <c r="C33" s="10"/>
      <c r="D33" s="10">
        <f>SUM(D28:D32)</f>
        <v>487.51</v>
      </c>
      <c r="E33" s="10"/>
      <c r="F33" s="10">
        <f>SUM(F28:F32)</f>
        <v>-487.51</v>
      </c>
      <c r="G33" s="10"/>
      <c r="H33" s="10">
        <f>SUM(H28:H32)</f>
        <v>-1700</v>
      </c>
      <c r="I33" s="1"/>
      <c r="J33" s="10">
        <f>SUM(J28:J32)</f>
        <v>1212.49</v>
      </c>
      <c r="N33" s="10">
        <f>SUM(N28:N32)</f>
        <v>-1450</v>
      </c>
    </row>
    <row r="34" spans="1:16" x14ac:dyDescent="0.25">
      <c r="B34" s="10"/>
      <c r="C34" s="10"/>
      <c r="D34" s="10"/>
      <c r="E34" s="10"/>
      <c r="F34" s="10"/>
      <c r="G34" s="10"/>
      <c r="H34" s="10"/>
      <c r="J34" s="10"/>
      <c r="N34" s="10"/>
    </row>
    <row r="35" spans="1:16" x14ac:dyDescent="0.25">
      <c r="A35" s="5" t="s">
        <v>28</v>
      </c>
      <c r="B35" s="10"/>
      <c r="C35" s="10"/>
      <c r="D35" s="10"/>
      <c r="E35" s="10"/>
      <c r="F35" s="10"/>
      <c r="G35" s="10"/>
      <c r="H35" s="10"/>
      <c r="J35" s="10"/>
      <c r="N35" s="10"/>
    </row>
    <row r="36" spans="1:16" x14ac:dyDescent="0.25">
      <c r="A36" t="s">
        <v>29</v>
      </c>
      <c r="B36" s="10">
        <v>41785</v>
      </c>
      <c r="C36" s="10"/>
      <c r="D36" s="10">
        <v>44936</v>
      </c>
      <c r="E36" s="10"/>
      <c r="F36" s="10">
        <v>-3151</v>
      </c>
      <c r="G36" s="10"/>
      <c r="H36" s="10">
        <v>-1500</v>
      </c>
      <c r="I36" s="1"/>
      <c r="J36" s="10">
        <v>-1651</v>
      </c>
      <c r="L36">
        <v>1500</v>
      </c>
      <c r="N36" s="10">
        <v>-1500</v>
      </c>
    </row>
    <row r="37" spans="1:16" x14ac:dyDescent="0.25">
      <c r="A37" t="s">
        <v>30</v>
      </c>
      <c r="B37" s="10">
        <v>1820</v>
      </c>
      <c r="C37" s="10"/>
      <c r="D37" s="10" t="s">
        <v>9</v>
      </c>
      <c r="E37" s="10"/>
      <c r="F37" s="10">
        <v>1820</v>
      </c>
      <c r="G37" s="10"/>
      <c r="H37" s="10">
        <v>1500</v>
      </c>
      <c r="I37" s="1"/>
      <c r="J37" s="10">
        <v>320</v>
      </c>
      <c r="N37" s="10">
        <v>1500</v>
      </c>
    </row>
    <row r="38" spans="1:16" x14ac:dyDescent="0.25">
      <c r="A38" t="s">
        <v>31</v>
      </c>
      <c r="B38" s="10" t="s">
        <v>9</v>
      </c>
      <c r="C38" s="10"/>
      <c r="D38" s="10">
        <v>300</v>
      </c>
      <c r="E38" s="10"/>
      <c r="F38" s="10">
        <v>-300</v>
      </c>
      <c r="G38" s="10"/>
      <c r="H38" s="10">
        <v>-3500</v>
      </c>
      <c r="I38" s="1"/>
      <c r="J38" s="10">
        <v>3200</v>
      </c>
      <c r="L38">
        <v>3200</v>
      </c>
      <c r="N38" s="10">
        <v>-3500</v>
      </c>
    </row>
    <row r="39" spans="1:16" x14ac:dyDescent="0.25">
      <c r="A39" t="s">
        <v>32</v>
      </c>
      <c r="B39" s="11" t="s">
        <v>9</v>
      </c>
      <c r="C39" s="10"/>
      <c r="D39" s="11" t="s">
        <v>9</v>
      </c>
      <c r="E39" s="10"/>
      <c r="F39" s="11" t="s">
        <v>9</v>
      </c>
      <c r="G39" s="10"/>
      <c r="H39" s="11">
        <v>-1000</v>
      </c>
      <c r="J39" s="18">
        <v>1000</v>
      </c>
      <c r="N39" s="11">
        <v>-1000</v>
      </c>
      <c r="P39" s="21"/>
    </row>
    <row r="40" spans="1:16" x14ac:dyDescent="0.25">
      <c r="A40" t="s">
        <v>14</v>
      </c>
      <c r="B40" s="10">
        <f>SUM(B36:B39)</f>
        <v>43605</v>
      </c>
      <c r="C40" s="10"/>
      <c r="D40" s="10">
        <f>SUM(D36:D39)</f>
        <v>45236</v>
      </c>
      <c r="E40" s="10"/>
      <c r="F40" s="10">
        <f>SUM(F36:F39)</f>
        <v>-1631</v>
      </c>
      <c r="G40" s="10"/>
      <c r="H40" s="10">
        <f>SUM(H36:H39)</f>
        <v>-4500</v>
      </c>
      <c r="I40" s="1"/>
      <c r="J40" s="10">
        <f>SUM(J36:J39)</f>
        <v>2869</v>
      </c>
      <c r="N40" s="10">
        <f>SUM(N36:N39)</f>
        <v>-4500</v>
      </c>
    </row>
    <row r="41" spans="1:16" x14ac:dyDescent="0.25">
      <c r="B41" s="10"/>
      <c r="C41" s="10"/>
      <c r="D41" s="10"/>
      <c r="E41" s="10"/>
      <c r="F41" s="10"/>
      <c r="G41" s="10"/>
      <c r="H41" s="10"/>
      <c r="J41" s="10"/>
      <c r="N41" s="10"/>
    </row>
    <row r="42" spans="1:16" x14ac:dyDescent="0.25">
      <c r="A42" s="5" t="s">
        <v>102</v>
      </c>
      <c r="B42" s="10"/>
      <c r="C42" s="10"/>
      <c r="D42" s="10"/>
      <c r="E42" s="10"/>
      <c r="F42" s="10"/>
      <c r="G42" s="10"/>
      <c r="H42" s="10"/>
      <c r="J42" s="10"/>
      <c r="N42" s="10"/>
    </row>
    <row r="43" spans="1:16" x14ac:dyDescent="0.25">
      <c r="A43" t="s">
        <v>33</v>
      </c>
      <c r="B43" s="10" t="s">
        <v>9</v>
      </c>
      <c r="C43" s="10"/>
      <c r="D43" s="10">
        <v>2716.38</v>
      </c>
      <c r="E43" s="10"/>
      <c r="F43" s="10">
        <v>-2716.38</v>
      </c>
      <c r="G43" s="10"/>
      <c r="H43" s="10">
        <v>-2716.38</v>
      </c>
      <c r="I43" s="1"/>
      <c r="J43" s="10" t="s">
        <v>9</v>
      </c>
      <c r="N43" s="10" t="s">
        <v>82</v>
      </c>
    </row>
    <row r="44" spans="1:16" x14ac:dyDescent="0.25">
      <c r="A44" t="s">
        <v>34</v>
      </c>
      <c r="B44" s="10" t="s">
        <v>9</v>
      </c>
      <c r="C44" s="10"/>
      <c r="D44" s="10" t="s">
        <v>9</v>
      </c>
      <c r="E44" s="10"/>
      <c r="F44" s="10" t="s">
        <v>9</v>
      </c>
      <c r="G44" s="10"/>
      <c r="H44" s="10">
        <v>-250</v>
      </c>
      <c r="J44" s="10">
        <v>250</v>
      </c>
      <c r="L44">
        <v>250</v>
      </c>
      <c r="N44" s="10">
        <v>-250</v>
      </c>
    </row>
    <row r="45" spans="1:16" x14ac:dyDescent="0.25">
      <c r="A45" s="19" t="s">
        <v>35</v>
      </c>
      <c r="B45" s="10" t="s">
        <v>9</v>
      </c>
      <c r="C45" s="10"/>
      <c r="D45" s="10" t="s">
        <v>9</v>
      </c>
      <c r="E45" s="10"/>
      <c r="F45" s="10" t="s">
        <v>9</v>
      </c>
      <c r="G45" s="10"/>
      <c r="H45" s="10">
        <v>-300</v>
      </c>
      <c r="J45" s="10">
        <v>300</v>
      </c>
      <c r="N45" s="10">
        <v>0</v>
      </c>
      <c r="O45" t="s">
        <v>86</v>
      </c>
    </row>
    <row r="46" spans="1:16" x14ac:dyDescent="0.25">
      <c r="A46" s="19" t="s">
        <v>104</v>
      </c>
      <c r="B46" s="10"/>
      <c r="C46" s="10"/>
      <c r="D46" s="10"/>
      <c r="E46" s="10"/>
      <c r="F46" s="10"/>
      <c r="G46" s="10"/>
      <c r="H46" s="10"/>
      <c r="J46" s="10"/>
      <c r="N46" s="10">
        <v>-250</v>
      </c>
      <c r="O46" t="s">
        <v>86</v>
      </c>
    </row>
    <row r="47" spans="1:16" x14ac:dyDescent="0.25">
      <c r="A47" s="19" t="s">
        <v>105</v>
      </c>
      <c r="B47" s="10"/>
      <c r="C47" s="10"/>
      <c r="D47" s="10"/>
      <c r="E47" s="10"/>
      <c r="F47" s="10"/>
      <c r="G47" s="10"/>
      <c r="H47" s="10"/>
      <c r="J47" s="10"/>
      <c r="N47" s="10">
        <v>-250</v>
      </c>
      <c r="O47" t="s">
        <v>86</v>
      </c>
    </row>
    <row r="48" spans="1:16" x14ac:dyDescent="0.25">
      <c r="A48" s="19" t="s">
        <v>36</v>
      </c>
      <c r="B48" s="10" t="s">
        <v>9</v>
      </c>
      <c r="C48" s="10"/>
      <c r="D48" s="10" t="s">
        <v>9</v>
      </c>
      <c r="E48" s="10"/>
      <c r="F48" s="10" t="s">
        <v>9</v>
      </c>
      <c r="G48" s="10"/>
      <c r="H48" s="10">
        <v>-1000</v>
      </c>
      <c r="I48" s="1"/>
      <c r="J48" s="10">
        <v>1000</v>
      </c>
      <c r="L48">
        <v>1000</v>
      </c>
      <c r="N48" s="10">
        <v>-1300</v>
      </c>
      <c r="O48" t="s">
        <v>86</v>
      </c>
    </row>
    <row r="49" spans="1:15" x14ac:dyDescent="0.25">
      <c r="A49" s="19" t="s">
        <v>37</v>
      </c>
      <c r="B49" s="10" t="s">
        <v>9</v>
      </c>
      <c r="C49" s="10"/>
      <c r="D49" s="10" t="s">
        <v>9</v>
      </c>
      <c r="E49" s="10"/>
      <c r="F49" s="10" t="s">
        <v>9</v>
      </c>
      <c r="G49" s="10"/>
      <c r="H49" s="10">
        <v>-500</v>
      </c>
      <c r="J49" s="10">
        <v>500</v>
      </c>
      <c r="L49">
        <v>250</v>
      </c>
      <c r="N49" s="10">
        <v>-500</v>
      </c>
    </row>
    <row r="50" spans="1:15" x14ac:dyDescent="0.25">
      <c r="A50" s="19" t="s">
        <v>38</v>
      </c>
      <c r="B50" s="11" t="s">
        <v>9</v>
      </c>
      <c r="C50" s="10"/>
      <c r="D50" s="11" t="s">
        <v>82</v>
      </c>
      <c r="E50" s="10"/>
      <c r="F50" s="11" t="s">
        <v>82</v>
      </c>
      <c r="G50" s="10"/>
      <c r="H50" s="11">
        <v>-400</v>
      </c>
      <c r="J50" s="11">
        <v>150</v>
      </c>
      <c r="L50">
        <v>150</v>
      </c>
      <c r="N50" s="11">
        <v>-400</v>
      </c>
    </row>
    <row r="51" spans="1:15" x14ac:dyDescent="0.25">
      <c r="A51" s="19"/>
      <c r="B51" s="10">
        <f>SUM(B43:B50)</f>
        <v>0</v>
      </c>
      <c r="C51" s="10"/>
      <c r="D51" s="10">
        <f>SUM(D43:D50)</f>
        <v>2716.38</v>
      </c>
      <c r="E51" s="10"/>
      <c r="F51" s="10">
        <f>SUM(F43:F50)</f>
        <v>-2716.38</v>
      </c>
      <c r="G51" s="10"/>
      <c r="H51" s="10">
        <f>SUM(H43:H50)</f>
        <v>-5166.38</v>
      </c>
      <c r="J51" s="10">
        <f>SUM(J43:J50)</f>
        <v>2200</v>
      </c>
      <c r="N51" s="10">
        <f>SUM(N43:N50)</f>
        <v>-2950</v>
      </c>
    </row>
    <row r="52" spans="1:15" x14ac:dyDescent="0.25">
      <c r="A52" s="19"/>
      <c r="B52" s="10"/>
      <c r="C52" s="10"/>
      <c r="D52" s="10"/>
      <c r="E52" s="10"/>
      <c r="F52" s="10"/>
      <c r="G52" s="10"/>
      <c r="H52" s="10"/>
      <c r="J52" s="10"/>
      <c r="N52" s="10"/>
    </row>
    <row r="53" spans="1:15" x14ac:dyDescent="0.25">
      <c r="A53" s="20" t="s">
        <v>88</v>
      </c>
      <c r="B53" s="10"/>
      <c r="C53" s="10"/>
      <c r="D53" s="10"/>
      <c r="E53" s="10"/>
      <c r="F53" s="10"/>
      <c r="G53" s="10"/>
      <c r="H53" s="10"/>
      <c r="J53" s="10"/>
      <c r="N53" s="10"/>
    </row>
    <row r="54" spans="1:15" x14ac:dyDescent="0.25">
      <c r="A54" t="s">
        <v>106</v>
      </c>
      <c r="B54" s="10">
        <v>6583</v>
      </c>
      <c r="C54" s="10"/>
      <c r="D54" s="10">
        <v>494.5</v>
      </c>
      <c r="E54" s="10"/>
      <c r="F54" s="10">
        <v>6088.5</v>
      </c>
      <c r="G54" s="10"/>
      <c r="H54" s="10">
        <v>4200</v>
      </c>
      <c r="I54" s="1"/>
      <c r="J54" s="10">
        <v>1888.5</v>
      </c>
      <c r="N54" s="10">
        <v>4500</v>
      </c>
      <c r="O54" t="s">
        <v>86</v>
      </c>
    </row>
    <row r="55" spans="1:15" x14ac:dyDescent="0.25">
      <c r="A55" s="19" t="s">
        <v>103</v>
      </c>
      <c r="B55" s="10" t="s">
        <v>9</v>
      </c>
      <c r="C55" s="10"/>
      <c r="D55" s="10" t="s">
        <v>9</v>
      </c>
      <c r="E55" s="10"/>
      <c r="F55" s="10" t="s">
        <v>9</v>
      </c>
      <c r="G55" s="10"/>
      <c r="H55" s="10">
        <v>-1500</v>
      </c>
      <c r="I55" s="1"/>
      <c r="J55" s="10">
        <v>1500</v>
      </c>
      <c r="L55">
        <v>1500</v>
      </c>
      <c r="N55" s="10">
        <v>-2000</v>
      </c>
      <c r="O55" t="s">
        <v>86</v>
      </c>
    </row>
    <row r="56" spans="1:15" x14ac:dyDescent="0.25">
      <c r="A56" s="19" t="s">
        <v>107</v>
      </c>
      <c r="B56" s="10"/>
      <c r="C56" s="10"/>
      <c r="D56" s="10"/>
      <c r="E56" s="10"/>
      <c r="F56" s="10"/>
      <c r="G56" s="10"/>
      <c r="H56" s="10"/>
      <c r="I56" s="1"/>
      <c r="J56" s="10"/>
      <c r="N56" s="10">
        <v>-1000</v>
      </c>
      <c r="O56" t="s">
        <v>86</v>
      </c>
    </row>
    <row r="57" spans="1:15" x14ac:dyDescent="0.25">
      <c r="A57" t="s">
        <v>39</v>
      </c>
      <c r="B57" s="10" t="s">
        <v>9</v>
      </c>
      <c r="C57" s="10"/>
      <c r="D57" s="10">
        <v>110.12</v>
      </c>
      <c r="E57" s="10"/>
      <c r="F57" s="10">
        <v>-110.12</v>
      </c>
      <c r="G57" s="10"/>
      <c r="H57" s="10">
        <v>-400</v>
      </c>
      <c r="J57" s="10">
        <v>289.88</v>
      </c>
      <c r="L57">
        <v>300</v>
      </c>
      <c r="N57" s="10">
        <v>-400</v>
      </c>
    </row>
    <row r="58" spans="1:15" x14ac:dyDescent="0.25">
      <c r="A58" t="s">
        <v>40</v>
      </c>
      <c r="B58" s="11" t="s">
        <v>9</v>
      </c>
      <c r="C58" s="10"/>
      <c r="D58" s="11" t="s">
        <v>9</v>
      </c>
      <c r="E58" s="10"/>
      <c r="F58" s="11" t="s">
        <v>9</v>
      </c>
      <c r="G58" s="10"/>
      <c r="H58" s="11">
        <v>-5300</v>
      </c>
      <c r="J58" s="11">
        <v>5300</v>
      </c>
      <c r="L58">
        <v>5300</v>
      </c>
      <c r="N58" s="11">
        <v>-5300</v>
      </c>
    </row>
    <row r="59" spans="1:15" x14ac:dyDescent="0.25">
      <c r="A59" t="s">
        <v>14</v>
      </c>
      <c r="B59" s="10">
        <f>SUM(B57:B58)</f>
        <v>0</v>
      </c>
      <c r="C59" s="10"/>
      <c r="D59" s="10">
        <f>SUM(D57:D58)</f>
        <v>110.12</v>
      </c>
      <c r="E59" s="10"/>
      <c r="F59" s="10">
        <f>SUM(F57:F58)</f>
        <v>-110.12</v>
      </c>
      <c r="G59" s="10"/>
      <c r="H59" s="10">
        <f>SUM(H54:H58)</f>
        <v>-3000</v>
      </c>
      <c r="I59" s="1"/>
      <c r="J59" s="10">
        <f>SUM(J57:J58)</f>
        <v>5589.88</v>
      </c>
      <c r="N59" s="10">
        <f>SUM(N54:N58)</f>
        <v>-4200</v>
      </c>
    </row>
    <row r="60" spans="1:15" x14ac:dyDescent="0.25">
      <c r="B60" s="10"/>
      <c r="C60" s="10"/>
      <c r="D60" s="10"/>
      <c r="E60" s="10"/>
      <c r="F60" s="10"/>
      <c r="G60" s="10"/>
      <c r="H60" s="10"/>
      <c r="J60" s="10"/>
      <c r="N60" s="10"/>
    </row>
    <row r="61" spans="1:15" x14ac:dyDescent="0.25">
      <c r="A61" s="5" t="s">
        <v>89</v>
      </c>
      <c r="B61" s="10" t="s">
        <v>82</v>
      </c>
      <c r="C61" s="10"/>
      <c r="D61" s="10" t="s">
        <v>82</v>
      </c>
      <c r="E61" s="10"/>
      <c r="F61" s="10" t="s">
        <v>82</v>
      </c>
      <c r="G61" s="10"/>
      <c r="H61" s="10" t="s">
        <v>82</v>
      </c>
      <c r="J61" s="10" t="s">
        <v>82</v>
      </c>
      <c r="N61" s="10" t="s">
        <v>82</v>
      </c>
    </row>
    <row r="62" spans="1:15" x14ac:dyDescent="0.25">
      <c r="A62" t="s">
        <v>41</v>
      </c>
      <c r="B62" s="10">
        <v>100</v>
      </c>
      <c r="C62" s="10"/>
      <c r="D62" s="10" t="s">
        <v>9</v>
      </c>
      <c r="E62" s="10"/>
      <c r="F62" s="10">
        <v>100</v>
      </c>
      <c r="G62" s="10"/>
      <c r="H62" s="10">
        <v>-1500</v>
      </c>
      <c r="I62" s="1"/>
      <c r="J62" s="10">
        <v>1600</v>
      </c>
      <c r="L62">
        <v>1600</v>
      </c>
      <c r="N62" s="10">
        <v>-1500</v>
      </c>
    </row>
    <row r="63" spans="1:15" x14ac:dyDescent="0.25">
      <c r="A63" t="s">
        <v>42</v>
      </c>
      <c r="B63" s="10" t="s">
        <v>9</v>
      </c>
      <c r="C63" s="10"/>
      <c r="D63" s="10">
        <v>2021.25</v>
      </c>
      <c r="E63" s="10"/>
      <c r="F63" s="10">
        <v>-2021.25</v>
      </c>
      <c r="G63" s="10"/>
      <c r="H63" s="10">
        <v>-2000</v>
      </c>
      <c r="I63" s="1"/>
      <c r="J63" s="10">
        <v>-21.25</v>
      </c>
      <c r="N63" s="10">
        <v>-2000</v>
      </c>
    </row>
    <row r="64" spans="1:15" x14ac:dyDescent="0.25">
      <c r="A64" t="s">
        <v>43</v>
      </c>
      <c r="B64" s="10" t="s">
        <v>9</v>
      </c>
      <c r="C64" s="10"/>
      <c r="D64" s="10">
        <v>59.38</v>
      </c>
      <c r="E64" s="10"/>
      <c r="F64" s="10">
        <v>-59.38</v>
      </c>
      <c r="G64" s="10"/>
      <c r="H64" s="10">
        <v>-200</v>
      </c>
      <c r="J64" s="10">
        <v>140.62</v>
      </c>
      <c r="L64">
        <v>150</v>
      </c>
      <c r="N64" s="10">
        <v>-200</v>
      </c>
    </row>
    <row r="65" spans="1:15" x14ac:dyDescent="0.25">
      <c r="A65" t="s">
        <v>44</v>
      </c>
      <c r="B65" s="10" t="s">
        <v>9</v>
      </c>
      <c r="C65" s="10"/>
      <c r="D65" s="10">
        <v>23.45</v>
      </c>
      <c r="E65" s="10"/>
      <c r="F65" s="10">
        <v>-23.45</v>
      </c>
      <c r="G65" s="10"/>
      <c r="H65" s="10">
        <v>-300</v>
      </c>
      <c r="J65" s="10">
        <v>276.55</v>
      </c>
      <c r="L65">
        <v>275</v>
      </c>
      <c r="N65" s="10">
        <v>-300</v>
      </c>
    </row>
    <row r="66" spans="1:15" x14ac:dyDescent="0.25">
      <c r="A66" t="s">
        <v>45</v>
      </c>
      <c r="B66" s="10" t="s">
        <v>9</v>
      </c>
      <c r="C66" s="10"/>
      <c r="D66" s="10" t="s">
        <v>9</v>
      </c>
      <c r="E66" s="10"/>
      <c r="F66" s="10" t="s">
        <v>9</v>
      </c>
      <c r="G66" s="10"/>
      <c r="H66" s="10">
        <v>-125</v>
      </c>
      <c r="J66" s="10">
        <v>125</v>
      </c>
      <c r="L66">
        <v>125</v>
      </c>
      <c r="N66" s="10">
        <v>-125</v>
      </c>
    </row>
    <row r="67" spans="1:15" x14ac:dyDescent="0.25">
      <c r="A67" t="s">
        <v>46</v>
      </c>
      <c r="B67" s="10" t="s">
        <v>9</v>
      </c>
      <c r="C67" s="10"/>
      <c r="D67" s="10">
        <v>227.77</v>
      </c>
      <c r="E67" s="10"/>
      <c r="F67" s="10">
        <v>-227.77</v>
      </c>
      <c r="G67" s="10"/>
      <c r="H67" s="10">
        <v>-300</v>
      </c>
      <c r="J67" s="10">
        <v>72.23</v>
      </c>
      <c r="L67">
        <v>72</v>
      </c>
      <c r="N67" s="10">
        <v>-300</v>
      </c>
    </row>
    <row r="68" spans="1:15" x14ac:dyDescent="0.25">
      <c r="A68" t="s">
        <v>26</v>
      </c>
      <c r="B68" s="10" t="s">
        <v>9</v>
      </c>
      <c r="C68" s="10"/>
      <c r="D68" s="10" t="s">
        <v>9</v>
      </c>
      <c r="E68" s="10"/>
      <c r="F68" s="10" t="s">
        <v>9</v>
      </c>
      <c r="G68" s="10"/>
      <c r="H68" s="10">
        <v>-100</v>
      </c>
      <c r="J68" s="10">
        <v>100</v>
      </c>
      <c r="L68">
        <v>100</v>
      </c>
      <c r="N68" s="10">
        <v>0</v>
      </c>
      <c r="O68" t="s">
        <v>86</v>
      </c>
    </row>
    <row r="69" spans="1:15" x14ac:dyDescent="0.25">
      <c r="A69" t="s">
        <v>47</v>
      </c>
      <c r="B69" s="11" t="s">
        <v>9</v>
      </c>
      <c r="C69" s="10"/>
      <c r="D69" s="11" t="s">
        <v>9</v>
      </c>
      <c r="E69" s="10"/>
      <c r="F69" s="11" t="s">
        <v>9</v>
      </c>
      <c r="G69" s="10"/>
      <c r="H69" s="25" t="s">
        <v>9</v>
      </c>
      <c r="J69" s="11" t="s">
        <v>9</v>
      </c>
      <c r="N69" s="11">
        <v>-500</v>
      </c>
      <c r="O69" t="s">
        <v>86</v>
      </c>
    </row>
    <row r="70" spans="1:15" x14ac:dyDescent="0.25">
      <c r="A70" t="s">
        <v>14</v>
      </c>
      <c r="B70" s="10">
        <f>SUM(B62:B69)</f>
        <v>100</v>
      </c>
      <c r="C70" s="10"/>
      <c r="D70" s="10">
        <f>SUM(D62:D69)</f>
        <v>2331.85</v>
      </c>
      <c r="E70" s="10"/>
      <c r="F70" s="10">
        <f>SUM(F62:F69)</f>
        <v>-2231.8500000000004</v>
      </c>
      <c r="G70" s="10"/>
      <c r="H70" s="10">
        <f>SUM(H62:H69)</f>
        <v>-4525</v>
      </c>
      <c r="I70" s="1"/>
      <c r="J70" s="10">
        <f>SUM(J62:J69)</f>
        <v>2293.15</v>
      </c>
      <c r="N70" s="10">
        <f>SUM(N62:N69)</f>
        <v>-4925</v>
      </c>
    </row>
    <row r="71" spans="1:15" x14ac:dyDescent="0.25">
      <c r="B71" s="10"/>
      <c r="C71" s="10"/>
      <c r="D71" s="10"/>
      <c r="E71" s="10"/>
      <c r="F71" s="10"/>
      <c r="G71" s="10"/>
      <c r="H71" s="10"/>
      <c r="J71" s="10"/>
      <c r="N71" s="10"/>
    </row>
    <row r="72" spans="1:15" x14ac:dyDescent="0.25">
      <c r="A72" s="5" t="s">
        <v>90</v>
      </c>
      <c r="B72" s="10" t="s">
        <v>82</v>
      </c>
      <c r="C72" s="10"/>
      <c r="D72" s="10" t="s">
        <v>82</v>
      </c>
      <c r="E72" s="10"/>
      <c r="F72" s="10" t="s">
        <v>82</v>
      </c>
      <c r="G72" s="10"/>
      <c r="H72" s="10" t="s">
        <v>82</v>
      </c>
      <c r="J72" s="10" t="s">
        <v>82</v>
      </c>
      <c r="N72" s="10" t="s">
        <v>82</v>
      </c>
    </row>
    <row r="73" spans="1:15" x14ac:dyDescent="0.25">
      <c r="A73" t="s">
        <v>48</v>
      </c>
      <c r="B73" s="10" t="s">
        <v>9</v>
      </c>
      <c r="C73" s="10"/>
      <c r="D73" s="10">
        <v>20.91</v>
      </c>
      <c r="E73" s="10"/>
      <c r="F73" s="10">
        <v>-20.91</v>
      </c>
      <c r="G73" s="10"/>
      <c r="H73" s="10">
        <v>-50</v>
      </c>
      <c r="J73" s="10">
        <v>29.09</v>
      </c>
      <c r="L73">
        <v>30</v>
      </c>
      <c r="N73" s="10">
        <v>-50</v>
      </c>
    </row>
    <row r="74" spans="1:15" x14ac:dyDescent="0.25">
      <c r="A74" t="s">
        <v>94</v>
      </c>
      <c r="B74" s="10" t="s">
        <v>9</v>
      </c>
      <c r="C74" s="10"/>
      <c r="D74" s="10" t="s">
        <v>9</v>
      </c>
      <c r="E74" s="10"/>
      <c r="F74" s="10" t="s">
        <v>9</v>
      </c>
      <c r="G74" s="10"/>
      <c r="H74" s="10">
        <v>-50</v>
      </c>
      <c r="J74" s="10">
        <v>50</v>
      </c>
      <c r="L74">
        <v>50</v>
      </c>
      <c r="N74" s="10">
        <v>-80</v>
      </c>
      <c r="O74" t="s">
        <v>86</v>
      </c>
    </row>
    <row r="75" spans="1:15" x14ac:dyDescent="0.25">
      <c r="A75" t="s">
        <v>49</v>
      </c>
      <c r="B75" s="10" t="s">
        <v>9</v>
      </c>
      <c r="C75" s="10"/>
      <c r="D75" s="10" t="s">
        <v>9</v>
      </c>
      <c r="E75" s="10"/>
      <c r="F75" s="10" t="s">
        <v>9</v>
      </c>
      <c r="G75" s="10"/>
      <c r="H75" s="10">
        <v>-400</v>
      </c>
      <c r="J75" s="10">
        <v>400</v>
      </c>
      <c r="L75">
        <v>200</v>
      </c>
      <c r="N75" s="10">
        <v>-400</v>
      </c>
    </row>
    <row r="76" spans="1:15" x14ac:dyDescent="0.25">
      <c r="A76" t="s">
        <v>95</v>
      </c>
      <c r="B76" s="10" t="s">
        <v>9</v>
      </c>
      <c r="C76" s="10"/>
      <c r="D76" s="10" t="s">
        <v>9</v>
      </c>
      <c r="E76" s="10"/>
      <c r="F76" s="10" t="s">
        <v>9</v>
      </c>
      <c r="G76" s="10"/>
      <c r="H76" s="10">
        <v>-130</v>
      </c>
      <c r="J76" s="10">
        <v>130</v>
      </c>
      <c r="L76">
        <v>0</v>
      </c>
      <c r="N76" s="10">
        <v>-120</v>
      </c>
      <c r="O76" t="s">
        <v>86</v>
      </c>
    </row>
    <row r="77" spans="1:15" x14ac:dyDescent="0.25">
      <c r="A77" t="s">
        <v>50</v>
      </c>
      <c r="B77" s="11" t="s">
        <v>9</v>
      </c>
      <c r="C77" s="10"/>
      <c r="D77" s="11">
        <v>143.94</v>
      </c>
      <c r="E77" s="10"/>
      <c r="F77" s="11">
        <v>-143.94</v>
      </c>
      <c r="G77" s="10"/>
      <c r="H77" s="11">
        <v>-150</v>
      </c>
      <c r="J77" s="11">
        <v>6.06</v>
      </c>
      <c r="N77" s="11">
        <v>-150</v>
      </c>
    </row>
    <row r="78" spans="1:15" x14ac:dyDescent="0.25">
      <c r="A78" t="s">
        <v>14</v>
      </c>
      <c r="B78" s="10">
        <f>SUM(B73:B77)</f>
        <v>0</v>
      </c>
      <c r="C78" s="10"/>
      <c r="D78" s="10">
        <f>SUM(D73:D77)</f>
        <v>164.85</v>
      </c>
      <c r="E78" s="10"/>
      <c r="F78" s="10">
        <f>SUM(F73:F77)</f>
        <v>-164.85</v>
      </c>
      <c r="G78" s="10"/>
      <c r="H78" s="10">
        <f>SUM(H73:H77)</f>
        <v>-780</v>
      </c>
      <c r="J78" s="10">
        <f>SUM(J73:J77)</f>
        <v>615.15</v>
      </c>
      <c r="N78" s="10">
        <f>SUM(N73:N77)</f>
        <v>-800</v>
      </c>
    </row>
    <row r="79" spans="1:15" x14ac:dyDescent="0.25">
      <c r="B79" s="10"/>
      <c r="C79" s="10"/>
      <c r="D79" s="10"/>
      <c r="E79" s="10"/>
      <c r="F79" s="10"/>
      <c r="G79" s="10"/>
      <c r="H79" s="10"/>
      <c r="J79" s="10"/>
      <c r="N79" s="10"/>
    </row>
    <row r="80" spans="1:15" x14ac:dyDescent="0.25">
      <c r="A80" s="5" t="s">
        <v>91</v>
      </c>
      <c r="B80" s="10" t="s">
        <v>82</v>
      </c>
      <c r="C80" s="10"/>
      <c r="D80" s="10" t="s">
        <v>82</v>
      </c>
      <c r="E80" s="10"/>
      <c r="F80" s="10" t="s">
        <v>82</v>
      </c>
      <c r="G80" s="10"/>
      <c r="H80" s="10" t="s">
        <v>82</v>
      </c>
      <c r="J80" s="10" t="s">
        <v>82</v>
      </c>
      <c r="N80" s="10" t="s">
        <v>82</v>
      </c>
    </row>
    <row r="81" spans="1:15" x14ac:dyDescent="0.25">
      <c r="A81" t="s">
        <v>51</v>
      </c>
      <c r="B81" s="10" t="s">
        <v>9</v>
      </c>
      <c r="C81" s="10"/>
      <c r="D81" s="10" t="s">
        <v>9</v>
      </c>
      <c r="E81" s="10"/>
      <c r="F81" s="10" t="s">
        <v>9</v>
      </c>
      <c r="G81" s="10"/>
      <c r="H81" s="10">
        <v>-250</v>
      </c>
      <c r="J81" s="10">
        <v>250</v>
      </c>
      <c r="L81">
        <v>250</v>
      </c>
      <c r="N81" s="10">
        <v>-300</v>
      </c>
    </row>
    <row r="82" spans="1:15" x14ac:dyDescent="0.25">
      <c r="A82" t="s">
        <v>52</v>
      </c>
      <c r="B82" s="10" t="s">
        <v>9</v>
      </c>
      <c r="C82" s="10"/>
      <c r="D82" s="10" t="s">
        <v>9</v>
      </c>
      <c r="E82" s="10"/>
      <c r="F82" s="10" t="s">
        <v>9</v>
      </c>
      <c r="G82" s="10"/>
      <c r="H82" s="10">
        <v>-400</v>
      </c>
      <c r="J82" s="10">
        <v>400</v>
      </c>
      <c r="L82">
        <v>400</v>
      </c>
      <c r="N82" s="10">
        <v>-400</v>
      </c>
    </row>
    <row r="83" spans="1:15" x14ac:dyDescent="0.25">
      <c r="A83" t="s">
        <v>53</v>
      </c>
      <c r="B83" s="10" t="s">
        <v>9</v>
      </c>
      <c r="C83" s="10"/>
      <c r="D83" s="10" t="s">
        <v>9</v>
      </c>
      <c r="E83" s="10"/>
      <c r="F83" s="10" t="s">
        <v>9</v>
      </c>
      <c r="G83" s="10"/>
      <c r="H83" s="24" t="s">
        <v>9</v>
      </c>
      <c r="J83" s="10" t="s">
        <v>9</v>
      </c>
      <c r="N83" s="10">
        <v>-250</v>
      </c>
      <c r="O83" t="s">
        <v>86</v>
      </c>
    </row>
    <row r="84" spans="1:15" x14ac:dyDescent="0.25">
      <c r="A84" t="s">
        <v>54</v>
      </c>
      <c r="B84" s="10" t="s">
        <v>9</v>
      </c>
      <c r="C84" s="10"/>
      <c r="D84" s="10">
        <v>375.76</v>
      </c>
      <c r="E84" s="10"/>
      <c r="F84" s="10">
        <v>-375.76</v>
      </c>
      <c r="G84" s="10"/>
      <c r="H84" s="10">
        <v>-450</v>
      </c>
      <c r="J84" s="10">
        <v>74.239999999999995</v>
      </c>
      <c r="L84">
        <v>75</v>
      </c>
      <c r="N84" s="10">
        <v>-450</v>
      </c>
    </row>
    <row r="85" spans="1:15" x14ac:dyDescent="0.25">
      <c r="A85" t="s">
        <v>55</v>
      </c>
      <c r="B85" s="10" t="s">
        <v>9</v>
      </c>
      <c r="C85" s="10"/>
      <c r="D85" s="10" t="s">
        <v>9</v>
      </c>
      <c r="E85" s="10"/>
      <c r="F85" s="10" t="s">
        <v>9</v>
      </c>
      <c r="G85" s="10"/>
      <c r="H85" s="10">
        <v>-500</v>
      </c>
      <c r="J85" s="10">
        <v>500</v>
      </c>
      <c r="L85">
        <v>500</v>
      </c>
      <c r="N85" s="10">
        <v>-500</v>
      </c>
    </row>
    <row r="86" spans="1:15" x14ac:dyDescent="0.25">
      <c r="A86" t="s">
        <v>56</v>
      </c>
      <c r="B86" s="11" t="s">
        <v>9</v>
      </c>
      <c r="C86" s="10"/>
      <c r="D86" s="11" t="s">
        <v>9</v>
      </c>
      <c r="E86" s="10"/>
      <c r="F86" s="11" t="s">
        <v>9</v>
      </c>
      <c r="G86" s="10"/>
      <c r="H86" s="11">
        <v>-100</v>
      </c>
      <c r="J86" s="11">
        <v>100</v>
      </c>
      <c r="L86">
        <v>100</v>
      </c>
      <c r="N86" s="11">
        <v>-100</v>
      </c>
    </row>
    <row r="87" spans="1:15" x14ac:dyDescent="0.25">
      <c r="A87" t="s">
        <v>14</v>
      </c>
      <c r="B87" s="10">
        <f>SUM(B81:B86)</f>
        <v>0</v>
      </c>
      <c r="C87" s="10"/>
      <c r="D87" s="10">
        <f>SUM(D81:D86)</f>
        <v>375.76</v>
      </c>
      <c r="E87" s="10"/>
      <c r="F87" s="10">
        <f>SUM(F81:F86)</f>
        <v>-375.76</v>
      </c>
      <c r="G87" s="10"/>
      <c r="H87" s="10">
        <f>SUM(H81:H86)</f>
        <v>-1700</v>
      </c>
      <c r="J87" s="10">
        <f>SUM(J81:J86)</f>
        <v>1324.24</v>
      </c>
      <c r="N87" s="10">
        <f>SUM(N81:N86)</f>
        <v>-2000</v>
      </c>
    </row>
    <row r="88" spans="1:15" x14ac:dyDescent="0.25">
      <c r="B88" s="10"/>
      <c r="C88" s="10"/>
      <c r="D88" s="10"/>
      <c r="E88" s="10"/>
      <c r="F88" s="10"/>
      <c r="G88" s="10"/>
      <c r="H88" s="10"/>
      <c r="J88" s="10"/>
      <c r="N88" s="10"/>
    </row>
    <row r="89" spans="1:15" x14ac:dyDescent="0.25">
      <c r="A89" s="5" t="s">
        <v>92</v>
      </c>
      <c r="B89" s="10" t="s">
        <v>82</v>
      </c>
      <c r="C89" s="10"/>
      <c r="D89" s="10" t="s">
        <v>82</v>
      </c>
      <c r="E89" s="10"/>
      <c r="F89" s="10" t="s">
        <v>82</v>
      </c>
      <c r="G89" s="10"/>
      <c r="H89" s="10" t="s">
        <v>82</v>
      </c>
      <c r="J89" s="10" t="s">
        <v>82</v>
      </c>
      <c r="N89" s="10" t="s">
        <v>82</v>
      </c>
    </row>
    <row r="90" spans="1:15" x14ac:dyDescent="0.25">
      <c r="A90" t="s">
        <v>57</v>
      </c>
      <c r="B90" s="10" t="s">
        <v>9</v>
      </c>
      <c r="C90" s="10"/>
      <c r="D90" s="10">
        <v>1000</v>
      </c>
      <c r="E90" s="10"/>
      <c r="F90" s="10">
        <v>-1000</v>
      </c>
      <c r="G90" s="10"/>
      <c r="H90" s="10">
        <v>-1000</v>
      </c>
      <c r="I90" s="1"/>
      <c r="J90" s="10" t="s">
        <v>9</v>
      </c>
      <c r="N90" s="10">
        <v>-1000</v>
      </c>
    </row>
    <row r="91" spans="1:15" x14ac:dyDescent="0.25">
      <c r="A91" t="s">
        <v>58</v>
      </c>
      <c r="B91" s="10" t="s">
        <v>9</v>
      </c>
      <c r="C91" s="10"/>
      <c r="D91" s="10" t="s">
        <v>9</v>
      </c>
      <c r="E91" s="10"/>
      <c r="F91" s="10" t="s">
        <v>9</v>
      </c>
      <c r="G91" s="10"/>
      <c r="H91" s="10">
        <v>-750</v>
      </c>
      <c r="J91" s="10">
        <v>750</v>
      </c>
      <c r="L91">
        <v>750</v>
      </c>
      <c r="N91" s="10">
        <v>-750</v>
      </c>
    </row>
    <row r="92" spans="1:15" x14ac:dyDescent="0.25">
      <c r="A92" t="s">
        <v>59</v>
      </c>
      <c r="B92" s="10" t="s">
        <v>9</v>
      </c>
      <c r="C92" s="10"/>
      <c r="D92" s="10">
        <v>23.64</v>
      </c>
      <c r="E92" s="10"/>
      <c r="F92" s="10">
        <v>-23.64</v>
      </c>
      <c r="G92" s="10"/>
      <c r="H92" s="10">
        <v>-100</v>
      </c>
      <c r="J92" s="10">
        <v>76.36</v>
      </c>
      <c r="L92">
        <v>76</v>
      </c>
      <c r="N92" s="10">
        <v>-100</v>
      </c>
    </row>
    <row r="93" spans="1:15" x14ac:dyDescent="0.25">
      <c r="A93" t="s">
        <v>60</v>
      </c>
      <c r="B93" s="10" t="s">
        <v>9</v>
      </c>
      <c r="C93" s="10"/>
      <c r="D93" s="10">
        <v>1000</v>
      </c>
      <c r="E93" s="10"/>
      <c r="F93" s="10">
        <v>-1000</v>
      </c>
      <c r="G93" s="10"/>
      <c r="H93" s="10">
        <v>-1000</v>
      </c>
      <c r="I93" s="1"/>
      <c r="J93" s="10" t="s">
        <v>9</v>
      </c>
      <c r="N93" s="10">
        <v>-1000</v>
      </c>
    </row>
    <row r="94" spans="1:15" x14ac:dyDescent="0.25">
      <c r="A94" t="s">
        <v>61</v>
      </c>
      <c r="B94" s="10" t="s">
        <v>9</v>
      </c>
      <c r="C94" s="10"/>
      <c r="D94" s="10" t="s">
        <v>9</v>
      </c>
      <c r="E94" s="10"/>
      <c r="F94" s="10" t="s">
        <v>9</v>
      </c>
      <c r="G94" s="10"/>
      <c r="H94" s="24" t="s">
        <v>9</v>
      </c>
      <c r="J94" s="10" t="s">
        <v>9</v>
      </c>
      <c r="N94" s="10">
        <v>-400</v>
      </c>
      <c r="O94" t="s">
        <v>86</v>
      </c>
    </row>
    <row r="95" spans="1:15" x14ac:dyDescent="0.25">
      <c r="A95" t="s">
        <v>62</v>
      </c>
      <c r="B95" s="10" t="s">
        <v>9</v>
      </c>
      <c r="C95" s="10"/>
      <c r="D95" s="10">
        <v>100</v>
      </c>
      <c r="E95" s="10"/>
      <c r="F95" s="10">
        <v>-100</v>
      </c>
      <c r="G95" s="10"/>
      <c r="H95" s="10">
        <v>-100</v>
      </c>
      <c r="J95" s="10" t="s">
        <v>9</v>
      </c>
      <c r="N95" s="10">
        <v>-100</v>
      </c>
    </row>
    <row r="96" spans="1:15" x14ac:dyDescent="0.25">
      <c r="A96" t="s">
        <v>63</v>
      </c>
      <c r="B96" s="10" t="s">
        <v>9</v>
      </c>
      <c r="C96" s="10"/>
      <c r="D96" s="10">
        <v>50</v>
      </c>
      <c r="E96" s="10"/>
      <c r="F96" s="10">
        <v>-50</v>
      </c>
      <c r="G96" s="10"/>
      <c r="H96" s="10">
        <v>-50</v>
      </c>
      <c r="J96" s="10" t="s">
        <v>9</v>
      </c>
      <c r="N96" s="10">
        <v>-50</v>
      </c>
    </row>
    <row r="97" spans="1:15" x14ac:dyDescent="0.25">
      <c r="A97" t="s">
        <v>64</v>
      </c>
      <c r="B97" s="11" t="s">
        <v>9</v>
      </c>
      <c r="C97" s="10"/>
      <c r="D97" s="11">
        <v>1000</v>
      </c>
      <c r="E97" s="10"/>
      <c r="F97" s="11">
        <v>-1000</v>
      </c>
      <c r="G97" s="10"/>
      <c r="H97" s="11">
        <v>-1000</v>
      </c>
      <c r="J97" s="11" t="s">
        <v>9</v>
      </c>
      <c r="N97" s="11">
        <v>-1000</v>
      </c>
    </row>
    <row r="98" spans="1:15" x14ac:dyDescent="0.25">
      <c r="A98" t="s">
        <v>14</v>
      </c>
      <c r="B98" s="10">
        <f>SUM(B90:B97)</f>
        <v>0</v>
      </c>
      <c r="C98" s="10"/>
      <c r="D98" s="10">
        <f>SUM(D90:D97)</f>
        <v>3173.64</v>
      </c>
      <c r="E98" s="10"/>
      <c r="F98" s="10">
        <f>SUM(F90:F97)</f>
        <v>-3173.64</v>
      </c>
      <c r="G98" s="10"/>
      <c r="H98" s="10">
        <f>SUM(H90:H97)</f>
        <v>-4000</v>
      </c>
      <c r="J98" s="10">
        <f>SUM(J90:J97)</f>
        <v>826.36</v>
      </c>
      <c r="N98" s="10">
        <f>SUM(N90:N97)</f>
        <v>-4400</v>
      </c>
    </row>
    <row r="99" spans="1:15" x14ac:dyDescent="0.25">
      <c r="B99" s="10"/>
      <c r="C99" s="10"/>
      <c r="D99" s="10"/>
      <c r="E99" s="10"/>
      <c r="F99" s="10"/>
      <c r="G99" s="10"/>
      <c r="H99" s="10"/>
      <c r="J99" s="10"/>
      <c r="N99" s="10"/>
    </row>
    <row r="100" spans="1:15" x14ac:dyDescent="0.25">
      <c r="A100" s="5" t="s">
        <v>93</v>
      </c>
      <c r="B100" s="10" t="s">
        <v>82</v>
      </c>
      <c r="C100" s="10"/>
      <c r="D100" s="10" t="s">
        <v>82</v>
      </c>
      <c r="E100" s="10"/>
      <c r="F100" s="10" t="s">
        <v>82</v>
      </c>
      <c r="G100" s="10"/>
      <c r="H100" s="10" t="s">
        <v>82</v>
      </c>
      <c r="J100" s="10" t="s">
        <v>82</v>
      </c>
      <c r="N100" s="10" t="s">
        <v>82</v>
      </c>
    </row>
    <row r="101" spans="1:15" x14ac:dyDescent="0.25">
      <c r="A101" t="s">
        <v>65</v>
      </c>
      <c r="B101" s="10" t="s">
        <v>9</v>
      </c>
      <c r="C101" s="10"/>
      <c r="D101" s="10" t="s">
        <v>9</v>
      </c>
      <c r="E101" s="10"/>
      <c r="F101" s="10" t="s">
        <v>9</v>
      </c>
      <c r="G101" s="10"/>
      <c r="H101" s="10">
        <v>-200</v>
      </c>
      <c r="J101" s="10">
        <v>200</v>
      </c>
      <c r="L101">
        <v>200</v>
      </c>
      <c r="N101" s="10">
        <v>-200</v>
      </c>
    </row>
    <row r="102" spans="1:15" x14ac:dyDescent="0.25">
      <c r="A102" t="s">
        <v>66</v>
      </c>
      <c r="B102" s="10" t="s">
        <v>9</v>
      </c>
      <c r="C102" s="10"/>
      <c r="D102" s="10">
        <v>615</v>
      </c>
      <c r="E102" s="10"/>
      <c r="F102" s="10">
        <v>-615</v>
      </c>
      <c r="G102" s="10"/>
      <c r="H102" s="10">
        <v>-600</v>
      </c>
      <c r="J102" s="10">
        <v>-15</v>
      </c>
      <c r="N102" s="10">
        <v>-615</v>
      </c>
      <c r="O102" t="s">
        <v>86</v>
      </c>
    </row>
    <row r="103" spans="1:15" x14ac:dyDescent="0.25">
      <c r="A103" t="s">
        <v>67</v>
      </c>
      <c r="B103" s="10" t="s">
        <v>9</v>
      </c>
      <c r="C103" s="10"/>
      <c r="D103" s="10" t="s">
        <v>9</v>
      </c>
      <c r="E103" s="10"/>
      <c r="F103" s="10" t="s">
        <v>9</v>
      </c>
      <c r="G103" s="10"/>
      <c r="H103" s="10">
        <v>-200</v>
      </c>
      <c r="J103" s="10">
        <v>200</v>
      </c>
      <c r="L103">
        <v>200</v>
      </c>
      <c r="N103" s="10">
        <v>-200</v>
      </c>
    </row>
    <row r="104" spans="1:15" x14ac:dyDescent="0.25">
      <c r="A104" t="s">
        <v>68</v>
      </c>
      <c r="B104" s="10" t="s">
        <v>9</v>
      </c>
      <c r="C104" s="10"/>
      <c r="D104" s="10">
        <v>50.5</v>
      </c>
      <c r="E104" s="10"/>
      <c r="F104" s="10">
        <v>-50.5</v>
      </c>
      <c r="G104" s="10"/>
      <c r="H104" s="10">
        <v>-75</v>
      </c>
      <c r="J104" s="10">
        <v>24.5</v>
      </c>
      <c r="L104">
        <v>25</v>
      </c>
      <c r="N104" s="10">
        <v>-75</v>
      </c>
    </row>
    <row r="105" spans="1:15" x14ac:dyDescent="0.25">
      <c r="A105" t="s">
        <v>69</v>
      </c>
      <c r="B105" s="10" t="s">
        <v>9</v>
      </c>
      <c r="C105" s="10"/>
      <c r="D105" s="10">
        <v>271</v>
      </c>
      <c r="E105" s="10"/>
      <c r="F105" s="10">
        <v>-271</v>
      </c>
      <c r="G105" s="10"/>
      <c r="H105" s="10">
        <v>-271</v>
      </c>
      <c r="J105" s="10" t="s">
        <v>9</v>
      </c>
      <c r="N105" s="10">
        <v>-174</v>
      </c>
      <c r="O105" t="s">
        <v>86</v>
      </c>
    </row>
    <row r="106" spans="1:15" x14ac:dyDescent="0.25">
      <c r="A106" t="s">
        <v>70</v>
      </c>
      <c r="B106" s="10" t="s">
        <v>9</v>
      </c>
      <c r="C106" s="10"/>
      <c r="D106" s="10">
        <v>250</v>
      </c>
      <c r="E106" s="10"/>
      <c r="F106" s="10">
        <v>-250</v>
      </c>
      <c r="G106" s="10"/>
      <c r="H106" s="10">
        <v>-250</v>
      </c>
      <c r="J106" s="10">
        <f>+H106-F106</f>
        <v>0</v>
      </c>
      <c r="L106" t="s">
        <v>82</v>
      </c>
      <c r="N106" s="10">
        <v>-250</v>
      </c>
    </row>
    <row r="107" spans="1:15" x14ac:dyDescent="0.25">
      <c r="A107" t="s">
        <v>71</v>
      </c>
      <c r="B107" s="10" t="s">
        <v>9</v>
      </c>
      <c r="C107" s="10"/>
      <c r="D107" s="10">
        <v>2488.7800000000002</v>
      </c>
      <c r="E107" s="10"/>
      <c r="F107" s="10">
        <v>-2488.7800000000002</v>
      </c>
      <c r="G107" s="10"/>
      <c r="H107" s="10">
        <v>-3200</v>
      </c>
      <c r="I107" s="1"/>
      <c r="J107" s="10">
        <v>711.22</v>
      </c>
      <c r="L107">
        <v>200</v>
      </c>
      <c r="N107" s="10">
        <v>-3200</v>
      </c>
    </row>
    <row r="108" spans="1:15" x14ac:dyDescent="0.25">
      <c r="A108" t="s">
        <v>72</v>
      </c>
      <c r="B108" s="10" t="s">
        <v>9</v>
      </c>
      <c r="C108" s="10"/>
      <c r="D108" s="10" t="s">
        <v>9</v>
      </c>
      <c r="E108" s="10"/>
      <c r="F108" s="10" t="s">
        <v>9</v>
      </c>
      <c r="G108" s="10"/>
      <c r="H108" s="10">
        <v>-960</v>
      </c>
      <c r="J108" s="10">
        <v>960</v>
      </c>
      <c r="L108">
        <v>960</v>
      </c>
      <c r="N108" s="10">
        <v>-960</v>
      </c>
    </row>
    <row r="109" spans="1:15" x14ac:dyDescent="0.25">
      <c r="A109" t="s">
        <v>73</v>
      </c>
      <c r="B109" s="10">
        <v>108.01</v>
      </c>
      <c r="C109" s="10"/>
      <c r="D109" s="10" t="s">
        <v>9</v>
      </c>
      <c r="E109" s="10"/>
      <c r="F109" s="10">
        <v>108.01</v>
      </c>
      <c r="G109" s="10"/>
      <c r="H109" s="10">
        <v>134</v>
      </c>
      <c r="J109" s="10">
        <v>-25.99</v>
      </c>
      <c r="N109" s="10">
        <v>134</v>
      </c>
    </row>
    <row r="110" spans="1:15" x14ac:dyDescent="0.25">
      <c r="A110" t="s">
        <v>74</v>
      </c>
      <c r="B110" s="10" t="s">
        <v>9</v>
      </c>
      <c r="C110" s="10"/>
      <c r="D110" s="10" t="s">
        <v>9</v>
      </c>
      <c r="E110" s="10"/>
      <c r="F110" s="10" t="s">
        <v>9</v>
      </c>
      <c r="G110" s="10"/>
      <c r="H110" s="10">
        <v>-200</v>
      </c>
      <c r="J110" s="10">
        <v>200</v>
      </c>
      <c r="L110">
        <v>200</v>
      </c>
      <c r="N110" s="10">
        <v>-200</v>
      </c>
    </row>
    <row r="111" spans="1:15" x14ac:dyDescent="0.25">
      <c r="A111" t="s">
        <v>75</v>
      </c>
      <c r="B111" s="10" t="s">
        <v>9</v>
      </c>
      <c r="C111" s="10"/>
      <c r="D111" s="10" t="s">
        <v>9</v>
      </c>
      <c r="E111" s="10"/>
      <c r="F111" s="10" t="s">
        <v>9</v>
      </c>
      <c r="G111" s="10"/>
      <c r="H111" s="10">
        <v>-250</v>
      </c>
      <c r="J111" s="10">
        <v>250</v>
      </c>
      <c r="L111" t="s">
        <v>82</v>
      </c>
      <c r="N111" s="10">
        <v>-250</v>
      </c>
    </row>
    <row r="112" spans="1:15" x14ac:dyDescent="0.25">
      <c r="A112" t="s">
        <v>76</v>
      </c>
      <c r="B112" s="10" t="s">
        <v>9</v>
      </c>
      <c r="C112" s="10"/>
      <c r="D112" s="10" t="s">
        <v>9</v>
      </c>
      <c r="E112" s="10"/>
      <c r="F112" s="10" t="s">
        <v>9</v>
      </c>
      <c r="G112" s="10"/>
      <c r="H112" s="10">
        <v>-130</v>
      </c>
      <c r="J112" s="10">
        <v>130</v>
      </c>
      <c r="L112">
        <v>130</v>
      </c>
      <c r="N112" s="10">
        <v>-130</v>
      </c>
    </row>
    <row r="113" spans="1:19" x14ac:dyDescent="0.25">
      <c r="A113" t="s">
        <v>77</v>
      </c>
      <c r="B113" s="10" t="s">
        <v>9</v>
      </c>
      <c r="C113" s="10"/>
      <c r="D113" s="10" t="s">
        <v>9</v>
      </c>
      <c r="E113" s="10"/>
      <c r="F113" s="10" t="s">
        <v>9</v>
      </c>
      <c r="G113" s="10"/>
      <c r="H113" s="10">
        <v>-200</v>
      </c>
      <c r="J113" s="10">
        <v>200</v>
      </c>
      <c r="L113">
        <v>200</v>
      </c>
      <c r="N113" s="10">
        <v>-200</v>
      </c>
    </row>
    <row r="114" spans="1:19" x14ac:dyDescent="0.25">
      <c r="A114" t="s">
        <v>78</v>
      </c>
      <c r="B114" s="10"/>
      <c r="C114" s="10"/>
      <c r="D114" s="10"/>
      <c r="E114" s="10"/>
      <c r="F114" s="10"/>
      <c r="G114" s="10"/>
      <c r="H114" s="10">
        <v>-50</v>
      </c>
      <c r="J114" s="10"/>
      <c r="N114" s="10">
        <v>-50</v>
      </c>
    </row>
    <row r="115" spans="1:19" x14ac:dyDescent="0.25">
      <c r="A115" t="s">
        <v>108</v>
      </c>
      <c r="B115" s="11" t="s">
        <v>9</v>
      </c>
      <c r="C115" s="10"/>
      <c r="D115" s="11">
        <v>50</v>
      </c>
      <c r="E115" s="10"/>
      <c r="F115" s="11">
        <v>-50</v>
      </c>
      <c r="G115" s="10"/>
      <c r="H115" s="11">
        <v>0</v>
      </c>
      <c r="J115" s="11" t="s">
        <v>9</v>
      </c>
      <c r="N115" s="11">
        <v>-500</v>
      </c>
    </row>
    <row r="116" spans="1:19" x14ac:dyDescent="0.25">
      <c r="A116" t="s">
        <v>14</v>
      </c>
      <c r="B116" s="10">
        <f>SUM(B101:B115)</f>
        <v>108.01</v>
      </c>
      <c r="C116" s="10"/>
      <c r="D116" s="10">
        <f>SUM(D101:D115)</f>
        <v>3725.28</v>
      </c>
      <c r="E116" s="10"/>
      <c r="F116" s="10">
        <f>SUM(F101:F115)</f>
        <v>-3617.27</v>
      </c>
      <c r="G116" s="10"/>
      <c r="H116" s="10">
        <f>SUM(H101:H115)</f>
        <v>-6452</v>
      </c>
      <c r="J116" s="10">
        <f>SUM(J101:J115)</f>
        <v>2834.7300000000005</v>
      </c>
      <c r="N116" s="10">
        <f>SUM(N101:N115)</f>
        <v>-6870</v>
      </c>
    </row>
    <row r="117" spans="1:19" x14ac:dyDescent="0.25">
      <c r="B117" s="10"/>
      <c r="C117" s="10"/>
      <c r="D117" s="10"/>
      <c r="E117" s="10"/>
      <c r="F117" s="10"/>
      <c r="G117" s="10"/>
      <c r="H117" s="10"/>
      <c r="J117" s="10"/>
      <c r="N117" s="10"/>
    </row>
    <row r="118" spans="1:19" ht="15.75" thickBot="1" x14ac:dyDescent="0.3">
      <c r="A118" s="6" t="s">
        <v>79</v>
      </c>
      <c r="B118" s="12">
        <f>+B116+B98+B87+B78+B70+B59+B40+B25+B15+B33</f>
        <v>95446.700000000012</v>
      </c>
      <c r="C118" s="10"/>
      <c r="D118" s="12">
        <f>+D116+D98+D87+D78+D70+D59+D40+D25+D15+D33</f>
        <v>74025.67</v>
      </c>
      <c r="E118" s="10"/>
      <c r="F118" s="12">
        <f>+F116+F98+F87+F78+F70+F59+F40+F25+F15+F33</f>
        <v>21421.030000000002</v>
      </c>
      <c r="G118" s="10"/>
      <c r="H118" s="12">
        <f>+H116+H98+H87+H78+H70+H59+H40+H25+H15+H33+H51</f>
        <v>-14828.380000000001</v>
      </c>
      <c r="I118" s="1"/>
      <c r="J118" s="12">
        <f>+J116+J98+J87+J78+J70+J59+J40+J25+J15+J33</f>
        <v>33783.03</v>
      </c>
      <c r="L118" s="3">
        <f>SUM(L9:L117)</f>
        <v>31043</v>
      </c>
      <c r="N118" s="12">
        <f>+N116+N98+N87+N78+N70+N59+N40+N25+N15+N33+N51</f>
        <v>-11450</v>
      </c>
      <c r="S118" s="16" t="s">
        <v>82</v>
      </c>
    </row>
    <row r="119" spans="1:19" ht="15.75" thickTop="1" x14ac:dyDescent="0.25">
      <c r="B119" s="10"/>
      <c r="C119" s="10"/>
      <c r="D119" s="10"/>
      <c r="E119" s="10"/>
      <c r="F119" s="10"/>
      <c r="G119" s="10"/>
      <c r="H119" s="10"/>
      <c r="J119" s="10"/>
      <c r="N119" s="10"/>
      <c r="S119" t="s">
        <v>82</v>
      </c>
    </row>
    <row r="120" spans="1:19" x14ac:dyDescent="0.25">
      <c r="B120" s="10" t="s">
        <v>82</v>
      </c>
      <c r="C120" s="10"/>
      <c r="D120" s="10" t="s">
        <v>82</v>
      </c>
      <c r="E120" s="10"/>
      <c r="F120" s="10" t="s">
        <v>82</v>
      </c>
      <c r="G120" s="10"/>
      <c r="H120" s="10" t="s">
        <v>82</v>
      </c>
      <c r="J120" s="10" t="s">
        <v>82</v>
      </c>
      <c r="L120" t="s">
        <v>82</v>
      </c>
      <c r="N120" s="10"/>
    </row>
    <row r="121" spans="1:19" x14ac:dyDescent="0.25">
      <c r="A121" s="5"/>
      <c r="B121" s="13" t="s">
        <v>80</v>
      </c>
      <c r="C121" s="13"/>
      <c r="D121" s="10"/>
      <c r="E121" s="10"/>
      <c r="F121" s="13" t="s">
        <v>81</v>
      </c>
      <c r="G121" s="13"/>
      <c r="H121" s="10"/>
      <c r="J121" s="10"/>
      <c r="N121" s="10"/>
    </row>
    <row r="122" spans="1:19" x14ac:dyDescent="0.25">
      <c r="B122" s="10">
        <v>27721.72</v>
      </c>
      <c r="C122" s="10"/>
      <c r="D122" s="10"/>
      <c r="E122" s="10"/>
      <c r="F122" s="10">
        <v>19376.57</v>
      </c>
      <c r="G122" s="10"/>
      <c r="H122" s="10"/>
      <c r="I122" s="2"/>
      <c r="J122" s="10"/>
      <c r="M122" s="1"/>
      <c r="N122" s="10"/>
    </row>
    <row r="123" spans="1:19" x14ac:dyDescent="0.25">
      <c r="B123" s="10">
        <v>500.02</v>
      </c>
      <c r="C123" s="10"/>
      <c r="D123" s="10"/>
      <c r="E123" s="10"/>
      <c r="F123" s="10">
        <v>38734.980000000003</v>
      </c>
      <c r="G123" s="10"/>
      <c r="H123" s="10"/>
      <c r="I123" s="2"/>
      <c r="J123" s="10"/>
      <c r="L123" s="1"/>
      <c r="N123" s="10"/>
    </row>
    <row r="124" spans="1:19" x14ac:dyDescent="0.25">
      <c r="B124" s="10">
        <v>45357.58</v>
      </c>
      <c r="C124" s="10"/>
      <c r="D124" s="10"/>
      <c r="E124" s="10"/>
      <c r="F124" s="10">
        <v>45459.85</v>
      </c>
      <c r="G124" s="10"/>
      <c r="H124" s="10"/>
      <c r="I124" s="2"/>
      <c r="J124" s="10"/>
      <c r="L124" s="1"/>
      <c r="M124" s="1"/>
      <c r="N124" s="10"/>
    </row>
    <row r="125" spans="1:19" ht="15.75" thickBot="1" x14ac:dyDescent="0.3">
      <c r="B125" s="12">
        <v>73579.320000000007</v>
      </c>
      <c r="C125" s="14"/>
      <c r="D125" s="10"/>
      <c r="E125" s="10"/>
      <c r="F125" s="12">
        <v>103571.4</v>
      </c>
      <c r="G125" s="14"/>
      <c r="H125" s="10"/>
      <c r="J125" s="10"/>
      <c r="M125" s="1"/>
      <c r="N125" s="10"/>
    </row>
    <row r="126" spans="1:19" ht="15.75" thickTop="1" x14ac:dyDescent="0.25">
      <c r="B126" s="10"/>
      <c r="C126" s="10"/>
      <c r="D126" s="10"/>
      <c r="E126" s="10"/>
      <c r="F126" s="10"/>
      <c r="G126" s="10"/>
      <c r="H126" s="10"/>
      <c r="J126" s="10"/>
      <c r="N126" s="10"/>
    </row>
    <row r="127" spans="1:19" ht="45" x14ac:dyDescent="0.25">
      <c r="B127" s="15" t="s">
        <v>84</v>
      </c>
      <c r="C127" s="15"/>
      <c r="D127" s="10">
        <f>+F123+F122</f>
        <v>58111.55</v>
      </c>
      <c r="E127" s="10"/>
      <c r="F127" s="10"/>
      <c r="G127" s="10"/>
      <c r="H127" s="10"/>
      <c r="J127" s="10"/>
      <c r="N127" s="10"/>
    </row>
    <row r="128" spans="1:19" ht="30" x14ac:dyDescent="0.25">
      <c r="B128" s="15" t="s">
        <v>83</v>
      </c>
      <c r="C128" s="15"/>
      <c r="D128" s="10">
        <f>+L118</f>
        <v>31043</v>
      </c>
      <c r="E128" s="10"/>
      <c r="F128" s="10"/>
      <c r="G128" s="10"/>
      <c r="H128" s="10"/>
      <c r="J128" s="10"/>
      <c r="N128" s="10"/>
    </row>
    <row r="129" spans="2:14" ht="15.75" thickBot="1" x14ac:dyDescent="0.3">
      <c r="B129" s="17" t="s">
        <v>87</v>
      </c>
      <c r="C129" s="10"/>
      <c r="D129" s="12">
        <f>+D127-D128</f>
        <v>27068.550000000003</v>
      </c>
      <c r="E129" s="14"/>
      <c r="F129" s="10"/>
      <c r="G129" s="10"/>
      <c r="H129" s="10"/>
      <c r="J129" s="10"/>
      <c r="N129" s="10"/>
    </row>
    <row r="130" spans="2:14" ht="15.75" thickTop="1" x14ac:dyDescent="0.25">
      <c r="B130" s="10"/>
      <c r="C130" s="10"/>
      <c r="D130" s="10"/>
      <c r="E130" s="10"/>
      <c r="F130" s="10"/>
      <c r="G130" s="10"/>
      <c r="H130" s="10"/>
      <c r="J130" s="10"/>
      <c r="N130" s="10"/>
    </row>
    <row r="131" spans="2:14" x14ac:dyDescent="0.25">
      <c r="B131" s="10"/>
      <c r="C131" s="10"/>
      <c r="D131" s="10"/>
      <c r="E131" s="10"/>
      <c r="F131" s="10"/>
      <c r="G131" s="10"/>
      <c r="H131" s="10"/>
      <c r="N131" s="10"/>
    </row>
    <row r="132" spans="2:14" x14ac:dyDescent="0.25">
      <c r="B132" s="10"/>
      <c r="C132" s="10"/>
      <c r="D132" s="10"/>
      <c r="E132" s="10"/>
      <c r="F132" s="10"/>
      <c r="G132" s="10"/>
      <c r="H132" s="10"/>
      <c r="N132" s="10"/>
    </row>
    <row r="133" spans="2:14" x14ac:dyDescent="0.25">
      <c r="B133" s="10"/>
      <c r="C133" s="10"/>
      <c r="D133" s="10"/>
      <c r="E133" s="10"/>
      <c r="F133" s="10"/>
      <c r="G133" s="10"/>
      <c r="H133" s="10"/>
      <c r="N133" s="10"/>
    </row>
    <row r="134" spans="2:14" x14ac:dyDescent="0.25">
      <c r="B134" s="10"/>
      <c r="C134" s="10"/>
      <c r="D134" s="10"/>
      <c r="E134" s="10"/>
      <c r="F134" s="10"/>
      <c r="G134" s="10"/>
      <c r="H134" s="10"/>
      <c r="J134" t="s">
        <v>82</v>
      </c>
      <c r="N134" s="10"/>
    </row>
    <row r="135" spans="2:14" x14ac:dyDescent="0.25">
      <c r="B135" s="10"/>
      <c r="C135" s="10"/>
      <c r="D135" s="10"/>
      <c r="E135" s="10"/>
      <c r="F135" s="10"/>
      <c r="G135" s="10"/>
      <c r="H135" s="10"/>
      <c r="N135" s="10"/>
    </row>
    <row r="136" spans="2:14" x14ac:dyDescent="0.25">
      <c r="N136" s="10"/>
    </row>
  </sheetData>
  <mergeCells count="1">
    <mergeCell ref="A4:N4"/>
  </mergeCells>
  <pageMargins left="0.7" right="0.2" top="0.75" bottom="0.5" header="0.3" footer="0.3"/>
  <pageSetup fitToHeight="3" orientation="portrait" r:id="rId1"/>
  <rowBreaks count="1" manualBreakCount="1">
    <brk id="8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 preliminary budget</vt:lpstr>
      <vt:lpstr>'2019 preliminary budget'!Print_Area</vt:lpstr>
      <vt:lpstr>'2019 preliminary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Blyth Claeys</dc:creator>
  <cp:lastModifiedBy>Carolyn Kennedy</cp:lastModifiedBy>
  <cp:lastPrinted>2019-05-09T15:42:51Z</cp:lastPrinted>
  <dcterms:created xsi:type="dcterms:W3CDTF">2019-04-25T13:06:04Z</dcterms:created>
  <dcterms:modified xsi:type="dcterms:W3CDTF">2019-09-07T22:28:41Z</dcterms:modified>
</cp:coreProperties>
</file>